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LAPORAN RS\2017\New folder\"/>
    </mc:Choice>
  </mc:AlternateContent>
  <bookViews>
    <workbookView xWindow="0" yWindow="0" windowWidth="20490" windowHeight="7380" firstSheet="2" activeTab="13"/>
  </bookViews>
  <sheets>
    <sheet name="JAN" sheetId="2" r:id="rId1"/>
    <sheet name="FEB" sheetId="4" r:id="rId2"/>
    <sheet name="MAR" sheetId="7" r:id="rId3"/>
    <sheet name="APR" sheetId="8" r:id="rId4"/>
    <sheet name="MEI" sheetId="9" r:id="rId5"/>
    <sheet name="JUN" sheetId="10" r:id="rId6"/>
    <sheet name="JUL" sheetId="11" r:id="rId7"/>
    <sheet name="AGUS" sheetId="12" r:id="rId8"/>
    <sheet name="SEP" sheetId="13" r:id="rId9"/>
    <sheet name="OKT" sheetId="14" r:id="rId10"/>
    <sheet name="NOV" sheetId="15" r:id="rId11"/>
    <sheet name="DES" sheetId="16" r:id="rId12"/>
    <sheet name="RSJ" sheetId="17" r:id="rId13"/>
    <sheet name="IMU RSJ" sheetId="18" r:id="rId14"/>
  </sheets>
  <definedNames>
    <definedName name="_69" localSheetId="7">#REF!</definedName>
    <definedName name="_69" localSheetId="3">#REF!</definedName>
    <definedName name="_69" localSheetId="11">#REF!</definedName>
    <definedName name="_69" localSheetId="1">#REF!</definedName>
    <definedName name="_69" localSheetId="6">#REF!</definedName>
    <definedName name="_69" localSheetId="5">#REF!</definedName>
    <definedName name="_69" localSheetId="2">#REF!</definedName>
    <definedName name="_69" localSheetId="4">#REF!</definedName>
    <definedName name="_69" localSheetId="10">#REF!</definedName>
    <definedName name="_69" localSheetId="9">#REF!</definedName>
    <definedName name="_69" localSheetId="8">#REF!</definedName>
    <definedName name="_69">#REF!</definedName>
    <definedName name="_xlnm._FilterDatabase" localSheetId="13" hidden="1">'IMU RSJ'!#REF!</definedName>
    <definedName name="_xlnm._FilterDatabase" localSheetId="12" hidden="1">RSJ!$B$6:$AD$109</definedName>
    <definedName name="_xlnm.Print_Area" localSheetId="13">'IMU RSJ'!$B$1:$P$10</definedName>
    <definedName name="_xlnm.Print_Area" localSheetId="12">RSJ!$B$1:$AD$120</definedName>
    <definedName name="_xlnm.Print_Titles" localSheetId="13">'IMU RSJ'!$2:$3</definedName>
    <definedName name="_xlnm.Print_Titles" localSheetId="12">RSJ!$1:$5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C97" i="17" l="1"/>
  <c r="AD97" i="17"/>
  <c r="AC98" i="17"/>
  <c r="AD98" i="17"/>
  <c r="AC99" i="17"/>
  <c r="AD99" i="17"/>
  <c r="AC100" i="17"/>
  <c r="AD100" i="17"/>
  <c r="G117" i="17"/>
  <c r="G115" i="17"/>
  <c r="AC96" i="17"/>
  <c r="AC94" i="17"/>
  <c r="AD92" i="17"/>
  <c r="AC92" i="17"/>
  <c r="AD90" i="17"/>
  <c r="AC90" i="17"/>
  <c r="AD88" i="17"/>
  <c r="AD84" i="17"/>
  <c r="AC84" i="17"/>
  <c r="AC82" i="17"/>
  <c r="AC78" i="17"/>
  <c r="AD74" i="17"/>
  <c r="AC74" i="17"/>
  <c r="AD72" i="17"/>
  <c r="AC72" i="17"/>
  <c r="AC68" i="17"/>
  <c r="AD66" i="17"/>
  <c r="AC66" i="17"/>
  <c r="AC60" i="17"/>
  <c r="AD58" i="17"/>
  <c r="AC58" i="17"/>
  <c r="AC56" i="17"/>
  <c r="AC54" i="17"/>
  <c r="AD52" i="17"/>
  <c r="AC52" i="17"/>
  <c r="AD50" i="17"/>
  <c r="AC50" i="17"/>
  <c r="AD46" i="17"/>
  <c r="AD44" i="17"/>
  <c r="AC44" i="17"/>
  <c r="AC42" i="17"/>
  <c r="AC38" i="17"/>
  <c r="AD34" i="17"/>
  <c r="AD30" i="17"/>
  <c r="AA115" i="17"/>
  <c r="AC25" i="17"/>
  <c r="AD21" i="17"/>
  <c r="AC21" i="17"/>
  <c r="AD12" i="17"/>
  <c r="AC12" i="17"/>
  <c r="AC8" i="17"/>
  <c r="AD94" i="17"/>
  <c r="AC88" i="17"/>
  <c r="AD80" i="17"/>
  <c r="AC80" i="17"/>
  <c r="AD68" i="17"/>
  <c r="AD64" i="17"/>
  <c r="AC64" i="17"/>
  <c r="AD54" i="17"/>
  <c r="AC46" i="17"/>
  <c r="AD40" i="17"/>
  <c r="AC40" i="17"/>
  <c r="O115" i="17"/>
  <c r="AD25" i="17"/>
  <c r="AD19" i="17"/>
  <c r="AC19" i="17"/>
  <c r="AD95" i="17"/>
  <c r="AD93" i="17"/>
  <c r="AD91" i="17"/>
  <c r="AD89" i="17"/>
  <c r="AD87" i="17"/>
  <c r="AD83" i="17"/>
  <c r="AD81" i="17"/>
  <c r="AD79" i="17"/>
  <c r="AD75" i="17"/>
  <c r="AD73" i="17"/>
  <c r="AD71" i="17"/>
  <c r="AD67" i="17"/>
  <c r="AD65" i="17"/>
  <c r="AD63" i="17"/>
  <c r="AD59" i="17"/>
  <c r="AD57" i="17"/>
  <c r="AD55" i="17"/>
  <c r="AD53" i="17"/>
  <c r="AD51" i="17"/>
  <c r="AD49" i="17"/>
  <c r="AD45" i="17"/>
  <c r="AD43" i="17"/>
  <c r="AD41" i="17"/>
  <c r="AD39" i="17"/>
  <c r="AD35" i="17"/>
  <c r="AC34" i="17"/>
  <c r="AD31" i="17"/>
  <c r="AD27" i="17"/>
  <c r="AD24" i="17"/>
  <c r="AD20" i="17"/>
  <c r="AD18" i="17"/>
  <c r="E114" i="17"/>
  <c r="AD16" i="17"/>
  <c r="AD13" i="17"/>
  <c r="AD11" i="17"/>
  <c r="AD6" i="17"/>
  <c r="AD96" i="17"/>
  <c r="AC95" i="17"/>
  <c r="AC93" i="17"/>
  <c r="AC91" i="17"/>
  <c r="AC89" i="17"/>
  <c r="AC87" i="17"/>
  <c r="AC83" i="17"/>
  <c r="AD82" i="17"/>
  <c r="AC81" i="17"/>
  <c r="AC79" i="17"/>
  <c r="AD78" i="17"/>
  <c r="AC75" i="17"/>
  <c r="AC73" i="17"/>
  <c r="AC71" i="17"/>
  <c r="AC67" i="17"/>
  <c r="AC65" i="17"/>
  <c r="AC63" i="17"/>
  <c r="AD60" i="17"/>
  <c r="AC59" i="17"/>
  <c r="AC57" i="17"/>
  <c r="AD56" i="17"/>
  <c r="AC55" i="17"/>
  <c r="AC53" i="17"/>
  <c r="AC51" i="17"/>
  <c r="AC49" i="17"/>
  <c r="AC45" i="17"/>
  <c r="AC43" i="17"/>
  <c r="AD42" i="17"/>
  <c r="AC41" i="17"/>
  <c r="AC39" i="17"/>
  <c r="AD38" i="17"/>
  <c r="AC35" i="17"/>
  <c r="AC31" i="17"/>
  <c r="AC27" i="17"/>
  <c r="AC24" i="17"/>
  <c r="AC20" i="17"/>
  <c r="AC18" i="17"/>
  <c r="AC16" i="17"/>
  <c r="Y115" i="17"/>
  <c r="W115" i="17"/>
  <c r="U115" i="17"/>
  <c r="S115" i="17"/>
  <c r="Q115" i="17"/>
  <c r="M115" i="17"/>
  <c r="K115" i="17"/>
  <c r="I115" i="17"/>
  <c r="AB114" i="17"/>
  <c r="AA114" i="17"/>
  <c r="Z114" i="17"/>
  <c r="Y114" i="17"/>
  <c r="X114" i="17"/>
  <c r="W114" i="17"/>
  <c r="V114" i="17"/>
  <c r="U114" i="17"/>
  <c r="T114" i="17"/>
  <c r="S114" i="17"/>
  <c r="R114" i="17"/>
  <c r="Q114" i="17"/>
  <c r="P114" i="17"/>
  <c r="O114" i="17"/>
  <c r="N114" i="17"/>
  <c r="M114" i="17"/>
  <c r="M116" i="17" s="1"/>
  <c r="L114" i="17"/>
  <c r="K114" i="17"/>
  <c r="J114" i="17"/>
  <c r="I114" i="17"/>
  <c r="I118" i="17" s="1"/>
  <c r="H114" i="17"/>
  <c r="G114" i="17"/>
  <c r="AD109" i="17"/>
  <c r="AC109" i="17"/>
  <c r="AD108" i="17"/>
  <c r="AC108" i="17"/>
  <c r="AD107" i="17"/>
  <c r="AC107" i="17"/>
  <c r="AD106" i="17"/>
  <c r="AC106" i="17"/>
  <c r="AD105" i="17"/>
  <c r="AC105" i="17"/>
  <c r="AD104" i="17"/>
  <c r="AC104" i="17"/>
  <c r="AD103" i="17"/>
  <c r="AC103" i="17"/>
  <c r="AD102" i="17"/>
  <c r="AC102" i="17"/>
  <c r="AC17" i="17"/>
  <c r="AC13" i="17"/>
  <c r="AC11" i="17"/>
  <c r="AD8" i="17"/>
  <c r="AC6" i="17"/>
  <c r="Y118" i="17" l="1"/>
  <c r="U116" i="17"/>
  <c r="Q118" i="17"/>
  <c r="AC30" i="17"/>
  <c r="AC115" i="17" s="1"/>
  <c r="F114" i="17"/>
  <c r="U120" i="17" s="1"/>
  <c r="I117" i="17"/>
  <c r="Q117" i="17"/>
  <c r="Y117" i="17"/>
  <c r="E115" i="17"/>
  <c r="AD17" i="17"/>
  <c r="AC112" i="17"/>
  <c r="G116" i="17"/>
  <c r="K118" i="17"/>
  <c r="S118" i="17"/>
  <c r="K117" i="17"/>
  <c r="O117" i="17"/>
  <c r="S117" i="17"/>
  <c r="W117" i="17"/>
  <c r="AA117" i="17"/>
  <c r="G118" i="17"/>
  <c r="K116" i="17"/>
  <c r="O118" i="17"/>
  <c r="S116" i="17"/>
  <c r="W118" i="17"/>
  <c r="AA116" i="17"/>
  <c r="W116" i="17"/>
  <c r="AD112" i="17"/>
  <c r="O116" i="17"/>
  <c r="AA118" i="17"/>
  <c r="AC114" i="17"/>
  <c r="M117" i="17"/>
  <c r="U117" i="17"/>
  <c r="I119" i="17"/>
  <c r="O120" i="17"/>
  <c r="I116" i="17"/>
  <c r="Q116" i="17"/>
  <c r="Y116" i="17"/>
  <c r="M118" i="17"/>
  <c r="U118" i="17"/>
  <c r="K119" i="17"/>
  <c r="Q120" i="17"/>
  <c r="M119" i="17"/>
  <c r="U119" i="17"/>
  <c r="E116" i="17"/>
  <c r="W119" i="17"/>
  <c r="E120" i="17"/>
  <c r="AG116" i="16"/>
  <c r="AC116" i="16"/>
  <c r="M116" i="16"/>
  <c r="I116" i="16"/>
  <c r="E116" i="16"/>
  <c r="AF116" i="16"/>
  <c r="X116" i="16"/>
  <c r="L116" i="16"/>
  <c r="N117" i="15"/>
  <c r="AF116" i="15"/>
  <c r="X116" i="15"/>
  <c r="L116" i="15"/>
  <c r="F117" i="14"/>
  <c r="X116" i="14"/>
  <c r="T116" i="14"/>
  <c r="AF116" i="13"/>
  <c r="AF120" i="13" s="1"/>
  <c r="AB116" i="13"/>
  <c r="T116" i="13"/>
  <c r="P116" i="13"/>
  <c r="L116" i="13"/>
  <c r="F117" i="12"/>
  <c r="AF116" i="12"/>
  <c r="AB116" i="12"/>
  <c r="T116" i="12"/>
  <c r="P116" i="12"/>
  <c r="H116" i="12"/>
  <c r="AD117" i="11"/>
  <c r="D117" i="11"/>
  <c r="AD116" i="11"/>
  <c r="X116" i="11"/>
  <c r="P116" i="11"/>
  <c r="F116" i="11"/>
  <c r="AD117" i="10"/>
  <c r="F117" i="10"/>
  <c r="Z116" i="10"/>
  <c r="X116" i="10"/>
  <c r="P116" i="10"/>
  <c r="J116" i="10"/>
  <c r="H116" i="10"/>
  <c r="AD116" i="9"/>
  <c r="AB116" i="9"/>
  <c r="T116" i="9"/>
  <c r="L116" i="9"/>
  <c r="AD117" i="16"/>
  <c r="AD116" i="16"/>
  <c r="Z116" i="16"/>
  <c r="Y116" i="16"/>
  <c r="U116" i="16"/>
  <c r="N116" i="16"/>
  <c r="J116" i="16"/>
  <c r="F116" i="16"/>
  <c r="AE116" i="16"/>
  <c r="AB116" i="16"/>
  <c r="AA116" i="16"/>
  <c r="T116" i="16"/>
  <c r="S116" i="16"/>
  <c r="R116" i="16"/>
  <c r="Q116" i="16"/>
  <c r="P116" i="16"/>
  <c r="O116" i="16"/>
  <c r="K116" i="16"/>
  <c r="H116" i="16"/>
  <c r="G116" i="16"/>
  <c r="F120" i="16" s="1"/>
  <c r="AD117" i="15"/>
  <c r="F117" i="15"/>
  <c r="AD116" i="15"/>
  <c r="Z116" i="15"/>
  <c r="Y116" i="15"/>
  <c r="U116" i="15"/>
  <c r="N116" i="15"/>
  <c r="J116" i="15"/>
  <c r="I116" i="15"/>
  <c r="F116" i="15"/>
  <c r="E116" i="15"/>
  <c r="AG116" i="15"/>
  <c r="AE116" i="15"/>
  <c r="AC116" i="15"/>
  <c r="AB116" i="15"/>
  <c r="AA116" i="15"/>
  <c r="T116" i="15"/>
  <c r="S116" i="15"/>
  <c r="R116" i="15"/>
  <c r="R120" i="15" s="1"/>
  <c r="Q116" i="15"/>
  <c r="P116" i="15"/>
  <c r="O116" i="15"/>
  <c r="M116" i="15"/>
  <c r="K116" i="15"/>
  <c r="H116" i="15"/>
  <c r="H120" i="15" s="1"/>
  <c r="G116" i="15"/>
  <c r="F120" i="15" s="1"/>
  <c r="AD117" i="14"/>
  <c r="AB117" i="14"/>
  <c r="H117" i="14"/>
  <c r="AB116" i="14"/>
  <c r="Q116" i="14"/>
  <c r="P116" i="14"/>
  <c r="E116" i="14"/>
  <c r="AG116" i="14"/>
  <c r="AF116" i="14"/>
  <c r="AE116" i="14"/>
  <c r="AD116" i="14"/>
  <c r="AC116" i="14"/>
  <c r="AA116" i="14"/>
  <c r="Z116" i="14"/>
  <c r="Y116" i="14"/>
  <c r="U116" i="14"/>
  <c r="S116" i="14"/>
  <c r="R116" i="14"/>
  <c r="O116" i="14"/>
  <c r="N116" i="14"/>
  <c r="M116" i="14"/>
  <c r="L116" i="14"/>
  <c r="K116" i="14"/>
  <c r="J116" i="14"/>
  <c r="I116" i="14"/>
  <c r="H116" i="14"/>
  <c r="G116" i="14"/>
  <c r="F116" i="14"/>
  <c r="D116" i="14"/>
  <c r="AD117" i="13"/>
  <c r="H117" i="13"/>
  <c r="F117" i="13"/>
  <c r="U116" i="13"/>
  <c r="Q116" i="13"/>
  <c r="J116" i="13"/>
  <c r="J120" i="13" s="1"/>
  <c r="F116" i="13"/>
  <c r="AG116" i="13"/>
  <c r="AE116" i="13"/>
  <c r="AD116" i="13"/>
  <c r="AC116" i="13"/>
  <c r="AA116" i="13"/>
  <c r="Z116" i="13"/>
  <c r="Z120" i="13" s="1"/>
  <c r="Y116" i="13"/>
  <c r="X116" i="13"/>
  <c r="S116" i="13"/>
  <c r="R116" i="13"/>
  <c r="O116" i="13"/>
  <c r="N116" i="13"/>
  <c r="M116" i="13"/>
  <c r="K116" i="13"/>
  <c r="I116" i="13"/>
  <c r="H116" i="13"/>
  <c r="G116" i="13"/>
  <c r="AD117" i="12"/>
  <c r="X117" i="12"/>
  <c r="N117" i="12"/>
  <c r="D117" i="12"/>
  <c r="AD116" i="12"/>
  <c r="Z116" i="12"/>
  <c r="Y116" i="12"/>
  <c r="U116" i="12"/>
  <c r="N116" i="12"/>
  <c r="N120" i="12" s="1"/>
  <c r="J116" i="12"/>
  <c r="I116" i="12"/>
  <c r="F116" i="12"/>
  <c r="E116" i="12"/>
  <c r="N118" i="12"/>
  <c r="F118" i="12"/>
  <c r="AG116" i="12"/>
  <c r="AE116" i="12"/>
  <c r="AC116" i="12"/>
  <c r="AA116" i="12"/>
  <c r="X116" i="12"/>
  <c r="S116" i="12"/>
  <c r="R116" i="12"/>
  <c r="Q116" i="12"/>
  <c r="O116" i="12"/>
  <c r="M116" i="12"/>
  <c r="L116" i="12"/>
  <c r="K116" i="12"/>
  <c r="G116" i="12"/>
  <c r="F120" i="12" s="1"/>
  <c r="X117" i="11"/>
  <c r="N117" i="11"/>
  <c r="F117" i="11"/>
  <c r="Z116" i="11"/>
  <c r="Y116" i="11"/>
  <c r="U116" i="11"/>
  <c r="N116" i="11"/>
  <c r="J116" i="11"/>
  <c r="I116" i="11"/>
  <c r="E116" i="11"/>
  <c r="AG116" i="11"/>
  <c r="AF116" i="11"/>
  <c r="AE116" i="11"/>
  <c r="AC116" i="11"/>
  <c r="AB116" i="11"/>
  <c r="AA116" i="11"/>
  <c r="T116" i="11"/>
  <c r="S116" i="11"/>
  <c r="R116" i="11"/>
  <c r="R120" i="11" s="1"/>
  <c r="Q116" i="11"/>
  <c r="O116" i="11"/>
  <c r="M116" i="11"/>
  <c r="L116" i="11"/>
  <c r="L120" i="11" s="1"/>
  <c r="K116" i="11"/>
  <c r="H116" i="11"/>
  <c r="H120" i="11" s="1"/>
  <c r="G116" i="11"/>
  <c r="U116" i="10"/>
  <c r="F116" i="10"/>
  <c r="F118" i="10" s="1"/>
  <c r="E116" i="10"/>
  <c r="AG116" i="10"/>
  <c r="AF116" i="10"/>
  <c r="AF120" i="10" s="1"/>
  <c r="AE116" i="10"/>
  <c r="AD116" i="10"/>
  <c r="AC116" i="10"/>
  <c r="AB116" i="10"/>
  <c r="AB120" i="10" s="1"/>
  <c r="AA116" i="10"/>
  <c r="Y116" i="10"/>
  <c r="T116" i="10"/>
  <c r="S116" i="10"/>
  <c r="R116" i="10"/>
  <c r="Q116" i="10"/>
  <c r="O116" i="10"/>
  <c r="N116" i="10"/>
  <c r="M116" i="10"/>
  <c r="L116" i="10"/>
  <c r="K116" i="10"/>
  <c r="I116" i="10"/>
  <c r="G116" i="10"/>
  <c r="AD117" i="9"/>
  <c r="H117" i="9"/>
  <c r="F117" i="9"/>
  <c r="U116" i="9"/>
  <c r="Q116" i="9"/>
  <c r="J116" i="9"/>
  <c r="F116" i="9"/>
  <c r="AG116" i="9"/>
  <c r="AF116" i="9"/>
  <c r="AF120" i="9" s="1"/>
  <c r="AE116" i="9"/>
  <c r="AC116" i="9"/>
  <c r="AA116" i="9"/>
  <c r="Z116" i="9"/>
  <c r="Z120" i="9" s="1"/>
  <c r="Y116" i="9"/>
  <c r="X116" i="9"/>
  <c r="S116" i="9"/>
  <c r="R116" i="9"/>
  <c r="P116" i="9"/>
  <c r="O116" i="9"/>
  <c r="N116" i="9"/>
  <c r="M116" i="9"/>
  <c r="K116" i="9"/>
  <c r="I116" i="9"/>
  <c r="H119" i="9" s="1"/>
  <c r="H116" i="9"/>
  <c r="G116" i="9"/>
  <c r="AG116" i="8"/>
  <c r="AC116" i="8"/>
  <c r="Y116" i="8"/>
  <c r="U116" i="8"/>
  <c r="M116" i="8"/>
  <c r="I116" i="8"/>
  <c r="G116" i="8"/>
  <c r="E116" i="8"/>
  <c r="AB116" i="8"/>
  <c r="T116" i="8"/>
  <c r="N116" i="8"/>
  <c r="F116" i="8"/>
  <c r="D116" i="8"/>
  <c r="AF117" i="8"/>
  <c r="P117" i="8"/>
  <c r="Z116" i="8"/>
  <c r="R116" i="8"/>
  <c r="J116" i="8"/>
  <c r="AF116" i="8"/>
  <c r="AE116" i="8"/>
  <c r="AD116" i="8"/>
  <c r="AA116" i="8"/>
  <c r="X116" i="8"/>
  <c r="S116" i="8"/>
  <c r="Q116" i="8"/>
  <c r="P116" i="8"/>
  <c r="O116" i="8"/>
  <c r="L116" i="8"/>
  <c r="K116" i="8"/>
  <c r="H116" i="8"/>
  <c r="AD118" i="16" l="1"/>
  <c r="T120" i="15"/>
  <c r="AD118" i="15"/>
  <c r="AF120" i="14"/>
  <c r="P118" i="14"/>
  <c r="P120" i="13"/>
  <c r="X120" i="13"/>
  <c r="N118" i="11"/>
  <c r="T120" i="11"/>
  <c r="AF120" i="11"/>
  <c r="Z120" i="10"/>
  <c r="T120" i="10"/>
  <c r="J120" i="9"/>
  <c r="H120" i="9"/>
  <c r="N120" i="9"/>
  <c r="L120" i="9"/>
  <c r="N120" i="8"/>
  <c r="AA120" i="17"/>
  <c r="I120" i="17"/>
  <c r="G120" i="17"/>
  <c r="M120" i="17"/>
  <c r="G119" i="17"/>
  <c r="K120" i="17"/>
  <c r="Y120" i="17"/>
  <c r="S119" i="17"/>
  <c r="E118" i="17"/>
  <c r="W120" i="17"/>
  <c r="Q119" i="17"/>
  <c r="E117" i="17"/>
  <c r="AD114" i="17"/>
  <c r="AC116" i="17" s="1"/>
  <c r="AC120" i="17"/>
  <c r="O119" i="17"/>
  <c r="S120" i="17"/>
  <c r="E119" i="17"/>
  <c r="AA119" i="17"/>
  <c r="Y119" i="17"/>
  <c r="AC119" i="17"/>
  <c r="AC118" i="17"/>
  <c r="R120" i="9"/>
  <c r="X120" i="9"/>
  <c r="H118" i="9"/>
  <c r="F119" i="9"/>
  <c r="P120" i="9"/>
  <c r="J120" i="10"/>
  <c r="L120" i="10"/>
  <c r="F120" i="10"/>
  <c r="R120" i="10"/>
  <c r="N120" i="10"/>
  <c r="H120" i="10"/>
  <c r="P120" i="10"/>
  <c r="X120" i="10"/>
  <c r="N119" i="10"/>
  <c r="AB120" i="11"/>
  <c r="N120" i="11"/>
  <c r="AD120" i="11"/>
  <c r="P120" i="11"/>
  <c r="L120" i="12"/>
  <c r="R120" i="12"/>
  <c r="H120" i="12"/>
  <c r="P120" i="12"/>
  <c r="AF120" i="12"/>
  <c r="AD120" i="12"/>
  <c r="T120" i="12"/>
  <c r="AB120" i="12"/>
  <c r="H118" i="13"/>
  <c r="AD119" i="13"/>
  <c r="H120" i="13"/>
  <c r="N120" i="13"/>
  <c r="L120" i="13"/>
  <c r="AD118" i="13"/>
  <c r="R120" i="13"/>
  <c r="AD120" i="13"/>
  <c r="F119" i="13"/>
  <c r="H120" i="14"/>
  <c r="L120" i="14"/>
  <c r="R120" i="14"/>
  <c r="AB120" i="14"/>
  <c r="AB118" i="14"/>
  <c r="AD120" i="14"/>
  <c r="J120" i="14"/>
  <c r="N120" i="14"/>
  <c r="Z120" i="14"/>
  <c r="P120" i="14"/>
  <c r="AD120" i="15"/>
  <c r="N120" i="15"/>
  <c r="F119" i="16"/>
  <c r="AD120" i="16"/>
  <c r="R120" i="16"/>
  <c r="F117" i="16"/>
  <c r="F118" i="16"/>
  <c r="J120" i="16"/>
  <c r="H120" i="16"/>
  <c r="T120" i="16"/>
  <c r="N120" i="16"/>
  <c r="Z120" i="16"/>
  <c r="N117" i="16"/>
  <c r="X120" i="16"/>
  <c r="X119" i="16"/>
  <c r="N118" i="16"/>
  <c r="T119" i="16"/>
  <c r="H119" i="16"/>
  <c r="X120" i="15"/>
  <c r="X119" i="15"/>
  <c r="F118" i="15"/>
  <c r="N118" i="15"/>
  <c r="T119" i="15"/>
  <c r="H119" i="15"/>
  <c r="T118" i="14"/>
  <c r="T119" i="14"/>
  <c r="AB119" i="14"/>
  <c r="P119" i="14"/>
  <c r="T120" i="14"/>
  <c r="H118" i="14"/>
  <c r="H119" i="14"/>
  <c r="T120" i="13"/>
  <c r="T119" i="13"/>
  <c r="AB120" i="13"/>
  <c r="AB119" i="13"/>
  <c r="AB118" i="13"/>
  <c r="H119" i="13"/>
  <c r="T118" i="13"/>
  <c r="AD118" i="12"/>
  <c r="AD118" i="11"/>
  <c r="F120" i="11"/>
  <c r="F118" i="11"/>
  <c r="F119" i="10"/>
  <c r="AD120" i="9"/>
  <c r="AD119" i="9"/>
  <c r="T120" i="9"/>
  <c r="T119" i="9"/>
  <c r="AB120" i="9"/>
  <c r="AB118" i="9"/>
  <c r="AB119" i="9"/>
  <c r="T118" i="9"/>
  <c r="L120" i="16"/>
  <c r="P120" i="16"/>
  <c r="AB120" i="16"/>
  <c r="AF120" i="16"/>
  <c r="H118" i="16"/>
  <c r="L118" i="16"/>
  <c r="P118" i="16"/>
  <c r="T118" i="16"/>
  <c r="X118" i="16"/>
  <c r="AB118" i="16"/>
  <c r="AF118" i="16"/>
  <c r="L119" i="16"/>
  <c r="P119" i="16"/>
  <c r="AB119" i="16"/>
  <c r="AF119" i="16"/>
  <c r="D116" i="16"/>
  <c r="D120" i="16" s="1"/>
  <c r="D117" i="16"/>
  <c r="X117" i="16"/>
  <c r="D119" i="16"/>
  <c r="N119" i="16"/>
  <c r="P117" i="16"/>
  <c r="AB117" i="16"/>
  <c r="H117" i="16"/>
  <c r="T117" i="16"/>
  <c r="AD119" i="16"/>
  <c r="J118" i="16"/>
  <c r="R118" i="16"/>
  <c r="Z118" i="16"/>
  <c r="J119" i="16"/>
  <c r="J117" i="16"/>
  <c r="R119" i="16"/>
  <c r="R117" i="16"/>
  <c r="Z119" i="16"/>
  <c r="Z117" i="16"/>
  <c r="L117" i="16"/>
  <c r="AF117" i="16"/>
  <c r="L119" i="15"/>
  <c r="P119" i="15"/>
  <c r="AB119" i="15"/>
  <c r="AF119" i="15"/>
  <c r="L120" i="15"/>
  <c r="P120" i="15"/>
  <c r="AB120" i="15"/>
  <c r="AF120" i="15"/>
  <c r="H118" i="15"/>
  <c r="L118" i="15"/>
  <c r="P118" i="15"/>
  <c r="T118" i="15"/>
  <c r="X118" i="15"/>
  <c r="AB118" i="15"/>
  <c r="AF118" i="15"/>
  <c r="D116" i="15"/>
  <c r="D120" i="15" s="1"/>
  <c r="D117" i="15"/>
  <c r="X117" i="15"/>
  <c r="N119" i="15"/>
  <c r="J120" i="15"/>
  <c r="Z120" i="15"/>
  <c r="P117" i="15"/>
  <c r="AB117" i="15"/>
  <c r="F119" i="15"/>
  <c r="H117" i="15"/>
  <c r="T117" i="15"/>
  <c r="AD119" i="15"/>
  <c r="J118" i="15"/>
  <c r="R118" i="15"/>
  <c r="Z118" i="15"/>
  <c r="J119" i="15"/>
  <c r="J117" i="15"/>
  <c r="R119" i="15"/>
  <c r="R117" i="15"/>
  <c r="Z119" i="15"/>
  <c r="Z117" i="15"/>
  <c r="L117" i="15"/>
  <c r="AF117" i="15"/>
  <c r="F119" i="14"/>
  <c r="F120" i="14"/>
  <c r="F118" i="14"/>
  <c r="J118" i="14"/>
  <c r="R118" i="14"/>
  <c r="D120" i="14"/>
  <c r="X120" i="14"/>
  <c r="D118" i="14"/>
  <c r="L118" i="14"/>
  <c r="X118" i="14"/>
  <c r="AF118" i="14"/>
  <c r="D119" i="14"/>
  <c r="D117" i="14"/>
  <c r="L119" i="14"/>
  <c r="L117" i="14"/>
  <c r="X119" i="14"/>
  <c r="X117" i="14"/>
  <c r="AF119" i="14"/>
  <c r="AF117" i="14"/>
  <c r="P117" i="14"/>
  <c r="N118" i="14"/>
  <c r="N119" i="14"/>
  <c r="AD119" i="14"/>
  <c r="T117" i="14"/>
  <c r="AD118" i="14"/>
  <c r="J119" i="14"/>
  <c r="J117" i="14"/>
  <c r="R119" i="14"/>
  <c r="R117" i="14"/>
  <c r="Z119" i="14"/>
  <c r="Z117" i="14"/>
  <c r="N117" i="14"/>
  <c r="Z118" i="14"/>
  <c r="P118" i="13"/>
  <c r="P119" i="13"/>
  <c r="D116" i="13"/>
  <c r="L118" i="13"/>
  <c r="X118" i="13"/>
  <c r="AF118" i="13"/>
  <c r="D117" i="13"/>
  <c r="L119" i="13"/>
  <c r="L117" i="13"/>
  <c r="X119" i="13"/>
  <c r="X117" i="13"/>
  <c r="AF119" i="13"/>
  <c r="AF117" i="13"/>
  <c r="P117" i="13"/>
  <c r="F118" i="13"/>
  <c r="F120" i="13"/>
  <c r="N118" i="13"/>
  <c r="N119" i="13"/>
  <c r="E116" i="13"/>
  <c r="D119" i="13" s="1"/>
  <c r="AB117" i="13"/>
  <c r="T117" i="13"/>
  <c r="J118" i="13"/>
  <c r="R118" i="13"/>
  <c r="Z118" i="13"/>
  <c r="N117" i="13"/>
  <c r="J119" i="13"/>
  <c r="J117" i="13"/>
  <c r="R119" i="13"/>
  <c r="R117" i="13"/>
  <c r="Z119" i="13"/>
  <c r="Z117" i="13"/>
  <c r="H118" i="12"/>
  <c r="L118" i="12"/>
  <c r="P118" i="12"/>
  <c r="T118" i="12"/>
  <c r="X118" i="12"/>
  <c r="AB118" i="12"/>
  <c r="AF118" i="12"/>
  <c r="X120" i="12"/>
  <c r="X119" i="12"/>
  <c r="H119" i="12"/>
  <c r="L119" i="12"/>
  <c r="P119" i="12"/>
  <c r="T119" i="12"/>
  <c r="AB119" i="12"/>
  <c r="AF119" i="12"/>
  <c r="D116" i="12"/>
  <c r="D118" i="12" s="1"/>
  <c r="N119" i="12"/>
  <c r="J120" i="12"/>
  <c r="Z120" i="12"/>
  <c r="P117" i="12"/>
  <c r="AB117" i="12"/>
  <c r="F119" i="12"/>
  <c r="H117" i="12"/>
  <c r="T117" i="12"/>
  <c r="AD119" i="12"/>
  <c r="J118" i="12"/>
  <c r="R118" i="12"/>
  <c r="Z118" i="12"/>
  <c r="J119" i="12"/>
  <c r="J117" i="12"/>
  <c r="R119" i="12"/>
  <c r="R117" i="12"/>
  <c r="Z119" i="12"/>
  <c r="Z117" i="12"/>
  <c r="L117" i="12"/>
  <c r="AF117" i="12"/>
  <c r="X120" i="11"/>
  <c r="X119" i="11"/>
  <c r="H118" i="11"/>
  <c r="L118" i="11"/>
  <c r="P118" i="11"/>
  <c r="X118" i="11"/>
  <c r="AB118" i="11"/>
  <c r="AF118" i="11"/>
  <c r="T118" i="11"/>
  <c r="H119" i="11"/>
  <c r="L119" i="11"/>
  <c r="P119" i="11"/>
  <c r="T119" i="11"/>
  <c r="AB119" i="11"/>
  <c r="AF119" i="11"/>
  <c r="D116" i="11"/>
  <c r="D118" i="11" s="1"/>
  <c r="N119" i="11"/>
  <c r="J120" i="11"/>
  <c r="Z120" i="11"/>
  <c r="P117" i="11"/>
  <c r="AB117" i="11"/>
  <c r="F119" i="11"/>
  <c r="H117" i="11"/>
  <c r="T117" i="11"/>
  <c r="AD119" i="11"/>
  <c r="J118" i="11"/>
  <c r="R118" i="11"/>
  <c r="Z118" i="11"/>
  <c r="J119" i="11"/>
  <c r="J117" i="11"/>
  <c r="R119" i="11"/>
  <c r="R117" i="11"/>
  <c r="Z119" i="11"/>
  <c r="Z117" i="11"/>
  <c r="L117" i="11"/>
  <c r="AF117" i="11"/>
  <c r="H118" i="10"/>
  <c r="L118" i="10"/>
  <c r="P118" i="10"/>
  <c r="T118" i="10"/>
  <c r="X118" i="10"/>
  <c r="AB118" i="10"/>
  <c r="AF118" i="10"/>
  <c r="AD120" i="10"/>
  <c r="AD119" i="10"/>
  <c r="AD118" i="10"/>
  <c r="N118" i="10"/>
  <c r="H119" i="10"/>
  <c r="L119" i="10"/>
  <c r="P119" i="10"/>
  <c r="T119" i="10"/>
  <c r="X119" i="10"/>
  <c r="AB119" i="10"/>
  <c r="AF119" i="10"/>
  <c r="AB117" i="10"/>
  <c r="H117" i="10"/>
  <c r="T117" i="10"/>
  <c r="D116" i="10"/>
  <c r="D120" i="10" s="1"/>
  <c r="D117" i="10"/>
  <c r="N117" i="10"/>
  <c r="X117" i="10"/>
  <c r="D118" i="10"/>
  <c r="P117" i="10"/>
  <c r="J118" i="10"/>
  <c r="R118" i="10"/>
  <c r="Z118" i="10"/>
  <c r="J119" i="10"/>
  <c r="J117" i="10"/>
  <c r="R119" i="10"/>
  <c r="R117" i="10"/>
  <c r="Z119" i="10"/>
  <c r="Z117" i="10"/>
  <c r="L117" i="10"/>
  <c r="AF117" i="10"/>
  <c r="P118" i="9"/>
  <c r="P119" i="9"/>
  <c r="D116" i="9"/>
  <c r="L118" i="9"/>
  <c r="X118" i="9"/>
  <c r="AF118" i="9"/>
  <c r="D117" i="9"/>
  <c r="L119" i="9"/>
  <c r="L117" i="9"/>
  <c r="X119" i="9"/>
  <c r="X117" i="9"/>
  <c r="AF119" i="9"/>
  <c r="AF117" i="9"/>
  <c r="P117" i="9"/>
  <c r="F118" i="9"/>
  <c r="F120" i="9"/>
  <c r="N118" i="9"/>
  <c r="N119" i="9"/>
  <c r="E116" i="9"/>
  <c r="D119" i="9" s="1"/>
  <c r="AB117" i="9"/>
  <c r="T117" i="9"/>
  <c r="AD118" i="9"/>
  <c r="J118" i="9"/>
  <c r="R118" i="9"/>
  <c r="Z118" i="9"/>
  <c r="N117" i="9"/>
  <c r="J119" i="9"/>
  <c r="J117" i="9"/>
  <c r="R119" i="9"/>
  <c r="R117" i="9"/>
  <c r="Z119" i="9"/>
  <c r="Z117" i="9"/>
  <c r="AD120" i="8"/>
  <c r="D120" i="8"/>
  <c r="T120" i="8"/>
  <c r="AB120" i="8"/>
  <c r="L120" i="8"/>
  <c r="AF120" i="8"/>
  <c r="P118" i="8"/>
  <c r="H119" i="8"/>
  <c r="AF118" i="8"/>
  <c r="F120" i="8"/>
  <c r="F118" i="8"/>
  <c r="N118" i="8"/>
  <c r="AD118" i="8"/>
  <c r="H118" i="8"/>
  <c r="X118" i="8"/>
  <c r="F119" i="8"/>
  <c r="N119" i="8"/>
  <c r="AD119" i="8"/>
  <c r="J119" i="8"/>
  <c r="J117" i="8"/>
  <c r="R119" i="8"/>
  <c r="R117" i="8"/>
  <c r="Z119" i="8"/>
  <c r="Z117" i="8"/>
  <c r="J120" i="8"/>
  <c r="H120" i="8"/>
  <c r="P120" i="8"/>
  <c r="F117" i="8"/>
  <c r="J118" i="8"/>
  <c r="R118" i="8"/>
  <c r="Z118" i="8"/>
  <c r="P119" i="8"/>
  <c r="X119" i="8"/>
  <c r="AF119" i="8"/>
  <c r="N117" i="8"/>
  <c r="AD117" i="8"/>
  <c r="R120" i="8"/>
  <c r="Z120" i="8"/>
  <c r="X120" i="8"/>
  <c r="D118" i="8"/>
  <c r="L118" i="8"/>
  <c r="T118" i="8"/>
  <c r="AB118" i="8"/>
  <c r="D119" i="8"/>
  <c r="L119" i="8"/>
  <c r="T119" i="8"/>
  <c r="AB119" i="8"/>
  <c r="H117" i="8"/>
  <c r="X117" i="8"/>
  <c r="D117" i="8"/>
  <c r="L117" i="8"/>
  <c r="T117" i="8"/>
  <c r="AB117" i="8"/>
  <c r="AD116" i="7"/>
  <c r="X116" i="7"/>
  <c r="P116" i="7"/>
  <c r="N116" i="7"/>
  <c r="L116" i="7"/>
  <c r="H116" i="7"/>
  <c r="F116" i="7"/>
  <c r="X117" i="7"/>
  <c r="H117" i="7"/>
  <c r="U116" i="7"/>
  <c r="P117" i="7"/>
  <c r="AG116" i="7"/>
  <c r="AF116" i="7"/>
  <c r="AE116" i="7"/>
  <c r="AC116" i="7"/>
  <c r="AB116" i="7"/>
  <c r="AA116" i="7"/>
  <c r="Z116" i="7"/>
  <c r="Y116" i="7"/>
  <c r="T116" i="7"/>
  <c r="S116" i="7"/>
  <c r="R116" i="7"/>
  <c r="R120" i="7" s="1"/>
  <c r="Q116" i="7"/>
  <c r="O116" i="7"/>
  <c r="M116" i="7"/>
  <c r="K116" i="7"/>
  <c r="J116" i="7"/>
  <c r="J120" i="7" s="1"/>
  <c r="I116" i="7"/>
  <c r="G116" i="7"/>
  <c r="E116" i="7"/>
  <c r="D116" i="7"/>
  <c r="D118" i="16" l="1"/>
  <c r="D119" i="15"/>
  <c r="X120" i="7"/>
  <c r="AF120" i="7"/>
  <c r="AC117" i="17"/>
  <c r="D120" i="9"/>
  <c r="D120" i="13"/>
  <c r="D118" i="15"/>
  <c r="D119" i="10"/>
  <c r="D118" i="13"/>
  <c r="D120" i="12"/>
  <c r="D119" i="12"/>
  <c r="D120" i="11"/>
  <c r="D119" i="11"/>
  <c r="D118" i="9"/>
  <c r="P119" i="7"/>
  <c r="H120" i="7"/>
  <c r="Z120" i="7"/>
  <c r="F120" i="7"/>
  <c r="N120" i="7"/>
  <c r="AD120" i="7"/>
  <c r="AF117" i="7"/>
  <c r="AF118" i="7"/>
  <c r="AF119" i="7"/>
  <c r="P120" i="7"/>
  <c r="F118" i="7"/>
  <c r="J118" i="7"/>
  <c r="N118" i="7"/>
  <c r="R118" i="7"/>
  <c r="Z118" i="7"/>
  <c r="AD118" i="7"/>
  <c r="F119" i="7"/>
  <c r="F117" i="7"/>
  <c r="J119" i="7"/>
  <c r="J117" i="7"/>
  <c r="N119" i="7"/>
  <c r="N117" i="7"/>
  <c r="R119" i="7"/>
  <c r="R117" i="7"/>
  <c r="Z119" i="7"/>
  <c r="Z117" i="7"/>
  <c r="AD119" i="7"/>
  <c r="AD117" i="7"/>
  <c r="P118" i="7"/>
  <c r="D120" i="7"/>
  <c r="L120" i="7"/>
  <c r="T120" i="7"/>
  <c r="AB120" i="7"/>
  <c r="D118" i="7"/>
  <c r="L118" i="7"/>
  <c r="T118" i="7"/>
  <c r="AB118" i="7"/>
  <c r="D119" i="7"/>
  <c r="L119" i="7"/>
  <c r="T119" i="7"/>
  <c r="AB119" i="7"/>
  <c r="H118" i="7"/>
  <c r="X118" i="7"/>
  <c r="H119" i="7"/>
  <c r="X119" i="7"/>
  <c r="D117" i="7"/>
  <c r="L117" i="7"/>
  <c r="T117" i="7"/>
  <c r="AB117" i="7"/>
  <c r="G116" i="4" l="1"/>
  <c r="J116" i="4"/>
  <c r="K116" i="4"/>
  <c r="N116" i="4"/>
  <c r="O116" i="4"/>
  <c r="R116" i="4"/>
  <c r="S116" i="4"/>
  <c r="X116" i="4"/>
  <c r="X120" i="4" s="1"/>
  <c r="Z116" i="4"/>
  <c r="AC116" i="4"/>
  <c r="AE116" i="4"/>
  <c r="AF116" i="4"/>
  <c r="F117" i="4"/>
  <c r="N117" i="4"/>
  <c r="AD117" i="4"/>
  <c r="AG116" i="4"/>
  <c r="AB116" i="4"/>
  <c r="Y116" i="4"/>
  <c r="U116" i="4"/>
  <c r="T116" i="4"/>
  <c r="Q116" i="4"/>
  <c r="P116" i="4"/>
  <c r="M116" i="4"/>
  <c r="L116" i="4"/>
  <c r="I116" i="4"/>
  <c r="H116" i="4"/>
  <c r="E116" i="4"/>
  <c r="D116" i="4"/>
  <c r="AD116" i="4"/>
  <c r="AA116" i="4"/>
  <c r="Z119" i="4" s="1"/>
  <c r="F116" i="4"/>
  <c r="D116" i="2"/>
  <c r="G116" i="2"/>
  <c r="J116" i="2"/>
  <c r="K116" i="2"/>
  <c r="O116" i="2"/>
  <c r="P116" i="2"/>
  <c r="R116" i="2"/>
  <c r="S116" i="2"/>
  <c r="Y116" i="2"/>
  <c r="Z116" i="2"/>
  <c r="AC116" i="2"/>
  <c r="AD116" i="2"/>
  <c r="F117" i="2"/>
  <c r="H117" i="2"/>
  <c r="J117" i="2"/>
  <c r="L117" i="2"/>
  <c r="N117" i="2"/>
  <c r="R117" i="2"/>
  <c r="T117" i="2"/>
  <c r="Z117" i="2"/>
  <c r="AD117" i="2"/>
  <c r="N116" i="2"/>
  <c r="L116" i="2"/>
  <c r="M116" i="2"/>
  <c r="Q116" i="2"/>
  <c r="AG116" i="2"/>
  <c r="AF116" i="2"/>
  <c r="AF120" i="2" s="1"/>
  <c r="AE116" i="2"/>
  <c r="AB116" i="2"/>
  <c r="AA116" i="2"/>
  <c r="X116" i="2"/>
  <c r="U116" i="2"/>
  <c r="T116" i="2"/>
  <c r="I116" i="2"/>
  <c r="H116" i="2"/>
  <c r="E116" i="2"/>
  <c r="AF120" i="4" l="1"/>
  <c r="AB117" i="2"/>
  <c r="H118" i="4"/>
  <c r="X118" i="4"/>
  <c r="AF117" i="2"/>
  <c r="X117" i="2"/>
  <c r="H120" i="4"/>
  <c r="P120" i="4"/>
  <c r="P118" i="4"/>
  <c r="AB119" i="4"/>
  <c r="T117" i="4"/>
  <c r="L117" i="4"/>
  <c r="D117" i="4"/>
  <c r="AF118" i="4"/>
  <c r="Z120" i="4"/>
  <c r="R120" i="4"/>
  <c r="J120" i="4"/>
  <c r="J119" i="4"/>
  <c r="R119" i="4"/>
  <c r="T119" i="4"/>
  <c r="D120" i="4"/>
  <c r="L120" i="4"/>
  <c r="T120" i="4"/>
  <c r="AB120" i="4"/>
  <c r="D118" i="4"/>
  <c r="D119" i="4"/>
  <c r="F120" i="4"/>
  <c r="F119" i="4"/>
  <c r="N120" i="4"/>
  <c r="N119" i="4"/>
  <c r="AD120" i="4"/>
  <c r="AD119" i="4"/>
  <c r="L118" i="4"/>
  <c r="L119" i="4"/>
  <c r="H119" i="4"/>
  <c r="H117" i="4"/>
  <c r="P119" i="4"/>
  <c r="P117" i="4"/>
  <c r="X119" i="4"/>
  <c r="X117" i="4"/>
  <c r="AF119" i="4"/>
  <c r="AF117" i="4"/>
  <c r="AB117" i="4"/>
  <c r="T118" i="4"/>
  <c r="F118" i="4"/>
  <c r="J118" i="4"/>
  <c r="N118" i="4"/>
  <c r="R118" i="4"/>
  <c r="Z118" i="4"/>
  <c r="AD118" i="4"/>
  <c r="AB118" i="4"/>
  <c r="J117" i="4"/>
  <c r="R117" i="4"/>
  <c r="Z117" i="4"/>
  <c r="F116" i="2"/>
  <c r="F118" i="2" s="1"/>
  <c r="X120" i="2"/>
  <c r="P118" i="2"/>
  <c r="N120" i="2"/>
  <c r="L120" i="2"/>
  <c r="Z119" i="2"/>
  <c r="J120" i="2"/>
  <c r="P120" i="2"/>
  <c r="P119" i="2"/>
  <c r="D117" i="2"/>
  <c r="L118" i="2"/>
  <c r="R119" i="2"/>
  <c r="P117" i="2"/>
  <c r="T118" i="2"/>
  <c r="AB118" i="2"/>
  <c r="N118" i="2"/>
  <c r="D119" i="2"/>
  <c r="L119" i="2"/>
  <c r="D118" i="2"/>
  <c r="N119" i="2"/>
  <c r="AB119" i="2"/>
  <c r="H120" i="2"/>
  <c r="R118" i="2"/>
  <c r="Z118" i="2"/>
  <c r="AD120" i="2"/>
  <c r="T119" i="2"/>
  <c r="H118" i="2"/>
  <c r="AD118" i="2"/>
  <c r="D120" i="2"/>
  <c r="R120" i="2"/>
  <c r="Z120" i="2"/>
  <c r="J118" i="2"/>
  <c r="X118" i="2"/>
  <c r="AF118" i="2"/>
  <c r="H119" i="2"/>
  <c r="AD119" i="2"/>
  <c r="T120" i="2"/>
  <c r="AB120" i="2"/>
  <c r="J119" i="2"/>
  <c r="X119" i="2"/>
  <c r="AF119" i="2"/>
  <c r="F120" i="2" l="1"/>
  <c r="F119" i="2"/>
  <c r="AI114" i="16" l="1"/>
  <c r="AI114" i="15"/>
  <c r="AI114" i="14"/>
  <c r="AI114" i="13"/>
  <c r="AI114" i="12"/>
  <c r="AI114" i="11"/>
  <c r="AI114" i="10"/>
  <c r="AI114" i="9"/>
  <c r="AI114" i="8"/>
  <c r="AI114" i="7"/>
  <c r="AI114" i="4"/>
  <c r="AI114" i="2"/>
  <c r="AI112" i="16"/>
  <c r="AH112" i="16"/>
  <c r="AI112" i="15"/>
  <c r="AH112" i="15"/>
  <c r="AI112" i="14"/>
  <c r="AH112" i="14"/>
  <c r="AI112" i="13"/>
  <c r="AH112" i="13"/>
  <c r="AI112" i="12"/>
  <c r="AH112" i="12"/>
  <c r="AI112" i="11"/>
  <c r="AH112" i="11"/>
  <c r="AI112" i="10"/>
  <c r="AH112" i="10"/>
  <c r="AI112" i="9"/>
  <c r="AH112" i="9"/>
  <c r="AI112" i="8"/>
  <c r="AH112" i="8"/>
  <c r="AI112" i="7"/>
  <c r="AH112" i="7"/>
  <c r="AI112" i="4"/>
  <c r="AH112" i="4"/>
  <c r="AI112" i="2"/>
  <c r="AH112" i="2"/>
  <c r="AI111" i="16"/>
  <c r="AH111" i="16"/>
  <c r="AI111" i="15"/>
  <c r="AH111" i="15"/>
  <c r="AI111" i="14"/>
  <c r="AH111" i="14"/>
  <c r="AI111" i="13"/>
  <c r="AH111" i="13"/>
  <c r="AI111" i="12"/>
  <c r="AH111" i="12"/>
  <c r="AI111" i="11"/>
  <c r="AH111" i="11"/>
  <c r="AI111" i="10"/>
  <c r="AH111" i="10"/>
  <c r="AI111" i="9"/>
  <c r="AH111" i="9"/>
  <c r="AI111" i="8"/>
  <c r="AH111" i="8"/>
  <c r="AI111" i="7"/>
  <c r="AH111" i="7"/>
  <c r="AI111" i="4"/>
  <c r="AH111" i="4"/>
  <c r="AI111" i="2"/>
  <c r="AH111" i="2"/>
  <c r="AI110" i="16"/>
  <c r="AH110" i="16"/>
  <c r="AI110" i="15"/>
  <c r="AH110" i="15"/>
  <c r="AI110" i="14"/>
  <c r="AH110" i="14"/>
  <c r="AI110" i="13"/>
  <c r="AH110" i="13"/>
  <c r="AI110" i="12"/>
  <c r="AH110" i="12"/>
  <c r="AI110" i="11"/>
  <c r="AH110" i="11"/>
  <c r="AI110" i="10"/>
  <c r="AH110" i="10"/>
  <c r="AI110" i="9"/>
  <c r="AH110" i="9"/>
  <c r="AI110" i="8"/>
  <c r="AH110" i="8"/>
  <c r="AI110" i="7"/>
  <c r="AH110" i="7"/>
  <c r="AI110" i="4"/>
  <c r="AH110" i="4"/>
  <c r="AI110" i="2"/>
  <c r="AH110" i="2"/>
  <c r="AI109" i="16"/>
  <c r="AH109" i="16"/>
  <c r="AI109" i="15"/>
  <c r="AH109" i="15"/>
  <c r="AI109" i="14"/>
  <c r="AH109" i="14"/>
  <c r="AI109" i="13"/>
  <c r="AH109" i="13"/>
  <c r="AI109" i="12"/>
  <c r="AH109" i="12"/>
  <c r="AI109" i="11"/>
  <c r="AH109" i="11"/>
  <c r="AI109" i="10"/>
  <c r="AH109" i="10"/>
  <c r="AI109" i="9"/>
  <c r="AH109" i="9"/>
  <c r="AI109" i="8"/>
  <c r="AH109" i="8"/>
  <c r="AI109" i="7"/>
  <c r="AH109" i="7"/>
  <c r="AI109" i="4"/>
  <c r="AH109" i="4"/>
  <c r="AI109" i="2"/>
  <c r="AH109" i="2"/>
  <c r="AI108" i="16"/>
  <c r="AH108" i="16"/>
  <c r="AI108" i="15"/>
  <c r="AH108" i="15"/>
  <c r="AI108" i="14"/>
  <c r="AH108" i="14"/>
  <c r="AI108" i="13"/>
  <c r="AH108" i="13"/>
  <c r="AI108" i="12"/>
  <c r="AH108" i="12"/>
  <c r="AI108" i="11"/>
  <c r="AH108" i="11"/>
  <c r="AI108" i="10"/>
  <c r="AH108" i="10"/>
  <c r="AI108" i="9"/>
  <c r="AH108" i="9"/>
  <c r="AI108" i="8"/>
  <c r="AH108" i="8"/>
  <c r="AI108" i="7"/>
  <c r="AH108" i="7"/>
  <c r="AI108" i="4"/>
  <c r="AH108" i="4"/>
  <c r="AI108" i="2"/>
  <c r="AH108" i="2"/>
  <c r="AI107" i="16"/>
  <c r="AH107" i="16"/>
  <c r="AI107" i="15"/>
  <c r="AH107" i="15"/>
  <c r="AI107" i="14"/>
  <c r="AH107" i="14"/>
  <c r="AI107" i="13"/>
  <c r="AH107" i="13"/>
  <c r="AI107" i="12"/>
  <c r="AH107" i="12"/>
  <c r="AI107" i="11"/>
  <c r="AH107" i="11"/>
  <c r="AI107" i="10"/>
  <c r="AH107" i="10"/>
  <c r="AI107" i="9"/>
  <c r="AH107" i="9"/>
  <c r="AI107" i="8"/>
  <c r="AH107" i="8"/>
  <c r="AI107" i="7"/>
  <c r="AH107" i="7"/>
  <c r="AI107" i="4"/>
  <c r="AH107" i="4"/>
  <c r="AI107" i="2"/>
  <c r="AH107" i="2"/>
  <c r="AI106" i="16"/>
  <c r="AH106" i="16"/>
  <c r="AI106" i="15"/>
  <c r="AH106" i="15"/>
  <c r="AI106" i="14"/>
  <c r="AH106" i="14"/>
  <c r="AI106" i="13"/>
  <c r="AH106" i="13"/>
  <c r="AI106" i="12"/>
  <c r="AH106" i="12"/>
  <c r="AI106" i="11"/>
  <c r="AH106" i="11"/>
  <c r="AI106" i="10"/>
  <c r="AH106" i="10"/>
  <c r="AI106" i="9"/>
  <c r="AH106" i="9"/>
  <c r="AI106" i="8"/>
  <c r="AH106" i="8"/>
  <c r="AI106" i="7"/>
  <c r="AH106" i="7"/>
  <c r="AI106" i="4"/>
  <c r="AH106" i="4"/>
  <c r="AI106" i="2"/>
  <c r="AH106" i="2"/>
  <c r="AI105" i="16"/>
  <c r="AH105" i="16"/>
  <c r="AI105" i="15"/>
  <c r="AH105" i="15"/>
  <c r="AI105" i="14"/>
  <c r="AH105" i="14"/>
  <c r="AI105" i="13"/>
  <c r="AH105" i="13"/>
  <c r="AI105" i="12"/>
  <c r="AH105" i="12"/>
  <c r="AI105" i="11"/>
  <c r="AH105" i="11"/>
  <c r="AI105" i="10"/>
  <c r="AH105" i="10"/>
  <c r="AI105" i="9"/>
  <c r="AH105" i="9"/>
  <c r="AI105" i="8"/>
  <c r="AH105" i="8"/>
  <c r="AI105" i="7"/>
  <c r="AH105" i="7"/>
  <c r="AI105" i="4"/>
  <c r="AH105" i="4"/>
  <c r="AI105" i="2"/>
  <c r="AH105" i="2"/>
  <c r="AI102" i="16"/>
  <c r="AH102" i="16"/>
  <c r="AI102" i="15"/>
  <c r="AH102" i="15"/>
  <c r="AI102" i="14"/>
  <c r="AH102" i="14"/>
  <c r="AI102" i="13"/>
  <c r="AH102" i="13"/>
  <c r="AI102" i="12"/>
  <c r="AH102" i="12"/>
  <c r="AI102" i="11"/>
  <c r="AH102" i="11"/>
  <c r="AI102" i="10"/>
  <c r="AH102" i="10"/>
  <c r="AI102" i="9"/>
  <c r="AH102" i="9"/>
  <c r="AI102" i="8"/>
  <c r="AH102" i="8"/>
  <c r="AI102" i="7"/>
  <c r="AH102" i="7"/>
  <c r="AI102" i="4"/>
  <c r="AH102" i="4"/>
  <c r="AI102" i="2"/>
  <c r="AH102" i="2"/>
  <c r="AI101" i="16"/>
  <c r="AH101" i="16"/>
  <c r="AI101" i="15"/>
  <c r="AH101" i="15"/>
  <c r="AI101" i="14"/>
  <c r="AH101" i="14"/>
  <c r="AI101" i="13"/>
  <c r="AH101" i="13"/>
  <c r="AI101" i="12"/>
  <c r="AH101" i="12"/>
  <c r="AI101" i="11"/>
  <c r="AH101" i="11"/>
  <c r="AI101" i="10"/>
  <c r="AH101" i="10"/>
  <c r="AI101" i="9"/>
  <c r="AH101" i="9"/>
  <c r="AI101" i="8"/>
  <c r="AH101" i="8"/>
  <c r="AI101" i="7"/>
  <c r="AH101" i="7"/>
  <c r="AI101" i="4"/>
  <c r="AH101" i="4"/>
  <c r="AI101" i="2"/>
  <c r="AH101" i="2"/>
  <c r="AI100" i="16"/>
  <c r="AH100" i="16"/>
  <c r="AI100" i="15"/>
  <c r="AH100" i="15"/>
  <c r="AI100" i="14"/>
  <c r="AH100" i="14"/>
  <c r="AI100" i="13"/>
  <c r="AH100" i="13"/>
  <c r="AI100" i="12"/>
  <c r="AH100" i="12"/>
  <c r="AI100" i="11"/>
  <c r="AH100" i="11"/>
  <c r="AI100" i="10"/>
  <c r="AH100" i="10"/>
  <c r="AI100" i="9"/>
  <c r="AH100" i="9"/>
  <c r="AI100" i="8"/>
  <c r="AH100" i="8"/>
  <c r="AI100" i="7"/>
  <c r="AH100" i="7"/>
  <c r="AI100" i="4"/>
  <c r="AH100" i="4"/>
  <c r="AI100" i="2"/>
  <c r="AH100" i="2"/>
  <c r="AI99" i="16"/>
  <c r="AH99" i="16"/>
  <c r="AI99" i="15"/>
  <c r="AH99" i="15"/>
  <c r="AI99" i="14"/>
  <c r="AH99" i="14"/>
  <c r="AI99" i="13"/>
  <c r="AH99" i="13"/>
  <c r="AI99" i="12"/>
  <c r="AH99" i="12"/>
  <c r="AI99" i="11"/>
  <c r="AH99" i="11"/>
  <c r="AI99" i="10"/>
  <c r="AH99" i="10"/>
  <c r="AI99" i="9"/>
  <c r="AH99" i="9"/>
  <c r="AI99" i="8"/>
  <c r="AH99" i="8"/>
  <c r="AI99" i="7"/>
  <c r="AH99" i="7"/>
  <c r="AI99" i="4"/>
  <c r="AH99" i="4"/>
  <c r="AI99" i="2"/>
  <c r="AH99" i="2"/>
  <c r="AI98" i="16"/>
  <c r="AH98" i="16"/>
  <c r="AI98" i="15"/>
  <c r="AH98" i="15"/>
  <c r="AI98" i="14"/>
  <c r="AH98" i="14"/>
  <c r="AI98" i="13"/>
  <c r="AH98" i="13"/>
  <c r="AI98" i="12"/>
  <c r="AH98" i="12"/>
  <c r="AI98" i="11"/>
  <c r="AH98" i="11"/>
  <c r="AI98" i="10"/>
  <c r="AH98" i="10"/>
  <c r="AI98" i="9"/>
  <c r="AH98" i="9"/>
  <c r="AI98" i="8"/>
  <c r="AH98" i="8"/>
  <c r="AI98" i="7"/>
  <c r="AH98" i="7"/>
  <c r="AI98" i="4"/>
  <c r="AH98" i="4"/>
  <c r="AI98" i="2"/>
  <c r="AH98" i="2"/>
  <c r="AI97" i="16"/>
  <c r="AH97" i="16"/>
  <c r="AI97" i="15"/>
  <c r="AH97" i="15"/>
  <c r="AI97" i="14"/>
  <c r="AH97" i="14"/>
  <c r="AI97" i="13"/>
  <c r="AH97" i="13"/>
  <c r="AI97" i="12"/>
  <c r="AH97" i="12"/>
  <c r="AI97" i="11"/>
  <c r="AH97" i="11"/>
  <c r="AI97" i="10"/>
  <c r="AH97" i="10"/>
  <c r="AI97" i="9"/>
  <c r="AH97" i="9"/>
  <c r="AI97" i="8"/>
  <c r="AH97" i="8"/>
  <c r="AI97" i="7"/>
  <c r="AH97" i="7"/>
  <c r="AI97" i="4"/>
  <c r="AH97" i="4"/>
  <c r="AI97" i="2"/>
  <c r="AH97" i="2"/>
  <c r="AI96" i="16"/>
  <c r="AH96" i="16"/>
  <c r="AI96" i="15"/>
  <c r="AH96" i="15"/>
  <c r="AI96" i="14"/>
  <c r="AH96" i="14"/>
  <c r="AI96" i="13"/>
  <c r="AH96" i="13"/>
  <c r="AI96" i="12"/>
  <c r="AH96" i="12"/>
  <c r="AI96" i="11"/>
  <c r="AH96" i="11"/>
  <c r="AI96" i="10"/>
  <c r="AH96" i="10"/>
  <c r="AI96" i="9"/>
  <c r="AH96" i="9"/>
  <c r="AI96" i="8"/>
  <c r="AH96" i="8"/>
  <c r="AI96" i="7"/>
  <c r="AH96" i="7"/>
  <c r="AI96" i="4"/>
  <c r="AH96" i="4"/>
  <c r="AI96" i="2"/>
  <c r="AH96" i="2"/>
  <c r="AI95" i="16"/>
  <c r="AH95" i="16"/>
  <c r="AI95" i="15"/>
  <c r="AH95" i="15"/>
  <c r="AI95" i="14"/>
  <c r="AH95" i="14"/>
  <c r="AI95" i="13"/>
  <c r="AH95" i="13"/>
  <c r="AI95" i="12"/>
  <c r="AH95" i="12"/>
  <c r="AI95" i="11"/>
  <c r="AH95" i="11"/>
  <c r="AI95" i="10"/>
  <c r="AH95" i="10"/>
  <c r="AI95" i="9"/>
  <c r="AH95" i="9"/>
  <c r="AI95" i="8"/>
  <c r="AH95" i="8"/>
  <c r="AI95" i="7"/>
  <c r="AH95" i="7"/>
  <c r="AI95" i="4"/>
  <c r="AH95" i="4"/>
  <c r="AI95" i="2"/>
  <c r="AH95" i="2"/>
  <c r="AI94" i="16"/>
  <c r="AH94" i="16"/>
  <c r="AI94" i="15"/>
  <c r="AH94" i="15"/>
  <c r="AI94" i="14"/>
  <c r="AH94" i="14"/>
  <c r="AI94" i="13"/>
  <c r="AH94" i="13"/>
  <c r="AI94" i="12"/>
  <c r="AH94" i="12"/>
  <c r="AI94" i="11"/>
  <c r="AH94" i="11"/>
  <c r="AI94" i="10"/>
  <c r="AH94" i="10"/>
  <c r="AI94" i="9"/>
  <c r="AH94" i="9"/>
  <c r="AI94" i="8"/>
  <c r="AH94" i="8"/>
  <c r="AI94" i="7"/>
  <c r="AH94" i="7"/>
  <c r="AI94" i="4"/>
  <c r="AH94" i="4"/>
  <c r="AI94" i="2"/>
  <c r="AH94" i="2"/>
  <c r="AI93" i="16"/>
  <c r="AH93" i="16"/>
  <c r="AI93" i="15"/>
  <c r="AH93" i="15"/>
  <c r="AI93" i="14"/>
  <c r="AH93" i="14"/>
  <c r="AI93" i="13"/>
  <c r="AH93" i="13"/>
  <c r="AI93" i="12"/>
  <c r="AH93" i="12"/>
  <c r="AI93" i="11"/>
  <c r="AH93" i="11"/>
  <c r="AI93" i="10"/>
  <c r="AH93" i="10"/>
  <c r="AI93" i="9"/>
  <c r="AH93" i="9"/>
  <c r="AI93" i="8"/>
  <c r="AH93" i="8"/>
  <c r="AI93" i="7"/>
  <c r="AH93" i="7"/>
  <c r="AI93" i="4"/>
  <c r="AH93" i="4"/>
  <c r="AI93" i="2"/>
  <c r="AH93" i="2"/>
  <c r="AI92" i="16"/>
  <c r="AH92" i="16"/>
  <c r="AI92" i="15"/>
  <c r="AH92" i="15"/>
  <c r="AI92" i="14"/>
  <c r="AH92" i="14"/>
  <c r="AI92" i="13"/>
  <c r="AH92" i="13"/>
  <c r="AI92" i="12"/>
  <c r="AH92" i="12"/>
  <c r="AI92" i="11"/>
  <c r="AH92" i="11"/>
  <c r="AI92" i="10"/>
  <c r="AH92" i="10"/>
  <c r="AI92" i="9"/>
  <c r="AH92" i="9"/>
  <c r="AI92" i="8"/>
  <c r="AH92" i="8"/>
  <c r="AI92" i="7"/>
  <c r="AH92" i="7"/>
  <c r="AI92" i="4"/>
  <c r="AH92" i="4"/>
  <c r="AI92" i="2"/>
  <c r="AH92" i="2"/>
  <c r="AI91" i="16"/>
  <c r="AH91" i="16"/>
  <c r="AI91" i="15"/>
  <c r="AH91" i="15"/>
  <c r="AI91" i="14"/>
  <c r="AH91" i="14"/>
  <c r="AI91" i="13"/>
  <c r="AH91" i="13"/>
  <c r="AI91" i="12"/>
  <c r="AH91" i="12"/>
  <c r="AI91" i="11"/>
  <c r="AH91" i="11"/>
  <c r="AI91" i="10"/>
  <c r="AH91" i="10"/>
  <c r="AI91" i="9"/>
  <c r="AH91" i="9"/>
  <c r="AI91" i="8"/>
  <c r="AH91" i="8"/>
  <c r="AI91" i="7"/>
  <c r="AH91" i="7"/>
  <c r="AI91" i="4"/>
  <c r="AH91" i="4"/>
  <c r="AI91" i="2"/>
  <c r="AH91" i="2"/>
  <c r="AI90" i="16"/>
  <c r="AH90" i="16"/>
  <c r="AI90" i="15"/>
  <c r="AH90" i="15"/>
  <c r="AI90" i="14"/>
  <c r="AH90" i="14"/>
  <c r="AI90" i="13"/>
  <c r="AH90" i="13"/>
  <c r="AI90" i="12"/>
  <c r="AH90" i="12"/>
  <c r="AI90" i="11"/>
  <c r="AH90" i="11"/>
  <c r="AI90" i="10"/>
  <c r="AH90" i="10"/>
  <c r="AI90" i="9"/>
  <c r="AH90" i="9"/>
  <c r="AI90" i="8"/>
  <c r="AH90" i="8"/>
  <c r="AI90" i="7"/>
  <c r="AH90" i="7"/>
  <c r="AI90" i="4"/>
  <c r="AH90" i="4"/>
  <c r="AI90" i="2"/>
  <c r="AH90" i="2"/>
  <c r="AI89" i="16"/>
  <c r="AH89" i="16"/>
  <c r="AI89" i="15"/>
  <c r="AH89" i="15"/>
  <c r="AI89" i="14"/>
  <c r="AH89" i="14"/>
  <c r="AI89" i="13"/>
  <c r="AH89" i="13"/>
  <c r="AI89" i="12"/>
  <c r="AH89" i="12"/>
  <c r="AI89" i="11"/>
  <c r="AH89" i="11"/>
  <c r="AI89" i="10"/>
  <c r="AH89" i="10"/>
  <c r="AI89" i="9"/>
  <c r="AH89" i="9"/>
  <c r="AI89" i="8"/>
  <c r="AH89" i="8"/>
  <c r="AI89" i="7"/>
  <c r="AH89" i="7"/>
  <c r="AI89" i="4"/>
  <c r="AH89" i="4"/>
  <c r="AI89" i="2"/>
  <c r="AH89" i="2"/>
  <c r="AI86" i="16"/>
  <c r="AH86" i="16"/>
  <c r="AI86" i="15"/>
  <c r="AH86" i="15"/>
  <c r="AI86" i="14"/>
  <c r="AH86" i="14"/>
  <c r="AI86" i="13"/>
  <c r="AH86" i="13"/>
  <c r="AI86" i="12"/>
  <c r="AH86" i="12"/>
  <c r="AI86" i="11"/>
  <c r="AH86" i="11"/>
  <c r="AI86" i="10"/>
  <c r="AH86" i="10"/>
  <c r="AI86" i="9"/>
  <c r="AH86" i="9"/>
  <c r="AI86" i="8"/>
  <c r="AH86" i="8"/>
  <c r="AI86" i="7"/>
  <c r="AH86" i="7"/>
  <c r="AI86" i="4"/>
  <c r="AH86" i="4"/>
  <c r="AI86" i="2"/>
  <c r="AH86" i="2"/>
  <c r="AI85" i="16"/>
  <c r="AH85" i="16"/>
  <c r="AI85" i="15"/>
  <c r="AH85" i="15"/>
  <c r="AI85" i="14"/>
  <c r="AH85" i="14"/>
  <c r="AI85" i="13"/>
  <c r="AH85" i="13"/>
  <c r="AI85" i="12"/>
  <c r="AH85" i="12"/>
  <c r="AI85" i="11"/>
  <c r="AH85" i="11"/>
  <c r="AI85" i="10"/>
  <c r="AH85" i="10"/>
  <c r="AI85" i="9"/>
  <c r="AH85" i="9"/>
  <c r="AI85" i="8"/>
  <c r="AH85" i="8"/>
  <c r="AI85" i="7"/>
  <c r="AH85" i="7"/>
  <c r="AI85" i="4"/>
  <c r="AH85" i="4"/>
  <c r="AI85" i="2"/>
  <c r="AH85" i="2"/>
  <c r="AI84" i="16"/>
  <c r="AH84" i="16"/>
  <c r="AI84" i="15"/>
  <c r="AH84" i="15"/>
  <c r="AI84" i="14"/>
  <c r="AH84" i="14"/>
  <c r="AI84" i="13"/>
  <c r="AH84" i="13"/>
  <c r="AI84" i="12"/>
  <c r="AH84" i="12"/>
  <c r="AI84" i="11"/>
  <c r="AH84" i="11"/>
  <c r="AI84" i="10"/>
  <c r="AH84" i="10"/>
  <c r="AI84" i="9"/>
  <c r="AH84" i="9"/>
  <c r="AI84" i="8"/>
  <c r="AH84" i="8"/>
  <c r="AI84" i="7"/>
  <c r="AH84" i="7"/>
  <c r="AI84" i="4"/>
  <c r="AH84" i="4"/>
  <c r="AI84" i="2"/>
  <c r="AH84" i="2"/>
  <c r="AI83" i="16"/>
  <c r="AH83" i="16"/>
  <c r="AI83" i="15"/>
  <c r="AH83" i="15"/>
  <c r="AI83" i="14"/>
  <c r="AH83" i="14"/>
  <c r="AI83" i="13"/>
  <c r="AH83" i="13"/>
  <c r="AI83" i="12"/>
  <c r="AH83" i="12"/>
  <c r="AI83" i="11"/>
  <c r="AH83" i="11"/>
  <c r="AI83" i="10"/>
  <c r="AH83" i="10"/>
  <c r="AI83" i="9"/>
  <c r="AH83" i="9"/>
  <c r="AI83" i="8"/>
  <c r="AH83" i="8"/>
  <c r="AI83" i="7"/>
  <c r="AH83" i="7"/>
  <c r="AI83" i="4"/>
  <c r="AH83" i="4"/>
  <c r="AI83" i="2"/>
  <c r="AH83" i="2"/>
  <c r="AI82" i="16"/>
  <c r="AH82" i="16"/>
  <c r="AI82" i="15"/>
  <c r="AH82" i="15"/>
  <c r="AI82" i="14"/>
  <c r="AH82" i="14"/>
  <c r="AI82" i="13"/>
  <c r="AH82" i="13"/>
  <c r="AI82" i="12"/>
  <c r="AH82" i="12"/>
  <c r="AI82" i="11"/>
  <c r="AH82" i="11"/>
  <c r="AI82" i="10"/>
  <c r="AH82" i="10"/>
  <c r="AI82" i="9"/>
  <c r="AH82" i="9"/>
  <c r="AI82" i="8"/>
  <c r="AH82" i="8"/>
  <c r="AI82" i="7"/>
  <c r="AH82" i="7"/>
  <c r="AI82" i="4"/>
  <c r="AH82" i="4"/>
  <c r="AI82" i="2"/>
  <c r="AH82" i="2"/>
  <c r="AI81" i="16"/>
  <c r="AH81" i="16"/>
  <c r="AI81" i="15"/>
  <c r="AH81" i="15"/>
  <c r="AI81" i="14"/>
  <c r="AH81" i="14"/>
  <c r="AI81" i="13"/>
  <c r="AH81" i="13"/>
  <c r="AI81" i="12"/>
  <c r="AH81" i="12"/>
  <c r="AI81" i="11"/>
  <c r="AH81" i="11"/>
  <c r="AI81" i="10"/>
  <c r="AH81" i="10"/>
  <c r="AI81" i="9"/>
  <c r="AH81" i="9"/>
  <c r="AI81" i="8"/>
  <c r="AH81" i="8"/>
  <c r="AI81" i="7"/>
  <c r="AH81" i="7"/>
  <c r="AI81" i="4"/>
  <c r="AH81" i="4"/>
  <c r="AI81" i="2"/>
  <c r="AH81" i="2"/>
  <c r="AI80" i="16"/>
  <c r="AH80" i="16"/>
  <c r="AI80" i="15"/>
  <c r="AH80" i="15"/>
  <c r="AI80" i="14"/>
  <c r="AH80" i="14"/>
  <c r="AI80" i="13"/>
  <c r="AH80" i="13"/>
  <c r="AI80" i="12"/>
  <c r="AH80" i="12"/>
  <c r="AI80" i="11"/>
  <c r="AH80" i="11"/>
  <c r="AI80" i="10"/>
  <c r="AH80" i="10"/>
  <c r="AI80" i="9"/>
  <c r="AH80" i="9"/>
  <c r="AI80" i="8"/>
  <c r="AH80" i="8"/>
  <c r="AI80" i="7"/>
  <c r="AH80" i="7"/>
  <c r="AI80" i="4"/>
  <c r="AH80" i="4"/>
  <c r="AI80" i="2"/>
  <c r="AH80" i="2"/>
  <c r="AI77" i="16"/>
  <c r="AH77" i="16"/>
  <c r="AI77" i="15"/>
  <c r="AH77" i="15"/>
  <c r="AI77" i="14"/>
  <c r="AH77" i="14"/>
  <c r="AI77" i="13"/>
  <c r="AH77" i="13"/>
  <c r="AI77" i="12"/>
  <c r="AH77" i="12"/>
  <c r="AI77" i="11"/>
  <c r="AH77" i="11"/>
  <c r="AI77" i="10"/>
  <c r="AH77" i="10"/>
  <c r="AI77" i="9"/>
  <c r="AH77" i="9"/>
  <c r="AI77" i="8"/>
  <c r="AH77" i="8"/>
  <c r="AI77" i="7"/>
  <c r="AH77" i="7"/>
  <c r="AI77" i="4"/>
  <c r="AH77" i="4"/>
  <c r="AI77" i="2"/>
  <c r="AH77" i="2"/>
  <c r="AI76" i="16"/>
  <c r="AH76" i="16"/>
  <c r="AI76" i="15"/>
  <c r="AH76" i="15"/>
  <c r="AI76" i="14"/>
  <c r="AH76" i="14"/>
  <c r="AI76" i="13"/>
  <c r="AH76" i="13"/>
  <c r="AI76" i="12"/>
  <c r="AH76" i="12"/>
  <c r="AI76" i="11"/>
  <c r="AH76" i="11"/>
  <c r="AI76" i="10"/>
  <c r="AH76" i="10"/>
  <c r="AI76" i="9"/>
  <c r="AH76" i="9"/>
  <c r="AI76" i="8"/>
  <c r="AH76" i="8"/>
  <c r="AI76" i="7"/>
  <c r="AH76" i="7"/>
  <c r="AI76" i="4"/>
  <c r="AH76" i="4"/>
  <c r="AI76" i="2"/>
  <c r="AH76" i="2"/>
  <c r="AI75" i="16"/>
  <c r="AH75" i="16"/>
  <c r="AI75" i="15"/>
  <c r="AH75" i="15"/>
  <c r="AI75" i="14"/>
  <c r="AH75" i="14"/>
  <c r="AI75" i="13"/>
  <c r="AH75" i="13"/>
  <c r="AI75" i="12"/>
  <c r="AH75" i="12"/>
  <c r="AI75" i="11"/>
  <c r="AH75" i="11"/>
  <c r="AI75" i="10"/>
  <c r="AH75" i="10"/>
  <c r="AI75" i="9"/>
  <c r="AH75" i="9"/>
  <c r="AI75" i="8"/>
  <c r="AH75" i="8"/>
  <c r="AI75" i="7"/>
  <c r="AH75" i="7"/>
  <c r="AI75" i="4"/>
  <c r="AH75" i="4"/>
  <c r="AI75" i="2"/>
  <c r="AH75" i="2"/>
  <c r="AI74" i="16"/>
  <c r="AH74" i="16"/>
  <c r="AI74" i="15"/>
  <c r="AH74" i="15"/>
  <c r="AI74" i="14"/>
  <c r="AH74" i="14"/>
  <c r="AI74" i="13"/>
  <c r="AH74" i="13"/>
  <c r="AI74" i="12"/>
  <c r="AH74" i="12"/>
  <c r="AI74" i="11"/>
  <c r="AH74" i="11"/>
  <c r="AI74" i="10"/>
  <c r="AH74" i="10"/>
  <c r="AI74" i="9"/>
  <c r="AH74" i="9"/>
  <c r="AI74" i="8"/>
  <c r="AH74" i="8"/>
  <c r="AI74" i="7"/>
  <c r="AH74" i="7"/>
  <c r="AI74" i="4"/>
  <c r="AH74" i="4"/>
  <c r="AI74" i="2"/>
  <c r="AH74" i="2"/>
  <c r="AI73" i="16"/>
  <c r="AH73" i="16"/>
  <c r="AI73" i="15"/>
  <c r="AH73" i="15"/>
  <c r="AI73" i="14"/>
  <c r="AH73" i="14"/>
  <c r="AI73" i="13"/>
  <c r="AH73" i="13"/>
  <c r="AI73" i="12"/>
  <c r="AH73" i="12"/>
  <c r="AI73" i="11"/>
  <c r="AH73" i="11"/>
  <c r="AI73" i="10"/>
  <c r="AH73" i="10"/>
  <c r="AI73" i="9"/>
  <c r="AH73" i="9"/>
  <c r="AI73" i="8"/>
  <c r="AH73" i="8"/>
  <c r="AI73" i="7"/>
  <c r="AH73" i="7"/>
  <c r="AI73" i="4"/>
  <c r="AH73" i="4"/>
  <c r="AI73" i="2"/>
  <c r="AH73" i="2"/>
  <c r="AI70" i="16"/>
  <c r="AH70" i="16"/>
  <c r="AI70" i="15"/>
  <c r="AH70" i="15"/>
  <c r="AI70" i="14"/>
  <c r="AH70" i="14"/>
  <c r="AI70" i="13"/>
  <c r="AH70" i="13"/>
  <c r="AI70" i="12"/>
  <c r="AH70" i="12"/>
  <c r="AI70" i="11"/>
  <c r="AH70" i="11"/>
  <c r="AI70" i="10"/>
  <c r="AH70" i="10"/>
  <c r="AI70" i="9"/>
  <c r="AH70" i="9"/>
  <c r="AI70" i="8"/>
  <c r="AH70" i="8"/>
  <c r="AI70" i="7"/>
  <c r="AH70" i="7"/>
  <c r="AI70" i="4"/>
  <c r="AH70" i="4"/>
  <c r="AI70" i="2"/>
  <c r="AH70" i="2"/>
  <c r="AI69" i="16"/>
  <c r="AH69" i="16"/>
  <c r="AI69" i="15"/>
  <c r="AH69" i="15"/>
  <c r="AI69" i="14"/>
  <c r="AH69" i="14"/>
  <c r="AI69" i="13"/>
  <c r="AH69" i="13"/>
  <c r="AI69" i="12"/>
  <c r="AH69" i="12"/>
  <c r="AI69" i="11"/>
  <c r="AH69" i="11"/>
  <c r="AI69" i="10"/>
  <c r="AH69" i="10"/>
  <c r="AI69" i="9"/>
  <c r="AH69" i="9"/>
  <c r="AI69" i="8"/>
  <c r="AH69" i="8"/>
  <c r="AI69" i="7"/>
  <c r="AH69" i="7"/>
  <c r="AI69" i="4"/>
  <c r="AH69" i="4"/>
  <c r="AI69" i="2"/>
  <c r="AH69" i="2"/>
  <c r="AI68" i="16"/>
  <c r="AH68" i="16"/>
  <c r="AI68" i="15"/>
  <c r="AH68" i="15"/>
  <c r="AI68" i="14"/>
  <c r="AH68" i="14"/>
  <c r="AI68" i="13"/>
  <c r="AH68" i="13"/>
  <c r="AI68" i="12"/>
  <c r="AH68" i="12"/>
  <c r="AI68" i="11"/>
  <c r="AH68" i="11"/>
  <c r="AI68" i="10"/>
  <c r="AH68" i="10"/>
  <c r="AI68" i="9"/>
  <c r="AH68" i="9"/>
  <c r="AI68" i="8"/>
  <c r="AH68" i="8"/>
  <c r="AI68" i="7"/>
  <c r="AH68" i="7"/>
  <c r="AI68" i="4"/>
  <c r="AH68" i="4"/>
  <c r="AI68" i="2"/>
  <c r="AH68" i="2"/>
  <c r="AI67" i="16"/>
  <c r="AH67" i="16"/>
  <c r="AI67" i="15"/>
  <c r="AH67" i="15"/>
  <c r="AI67" i="14"/>
  <c r="AH67" i="14"/>
  <c r="AI67" i="13"/>
  <c r="AH67" i="13"/>
  <c r="AI67" i="12"/>
  <c r="AH67" i="12"/>
  <c r="AI67" i="11"/>
  <c r="AH67" i="11"/>
  <c r="AI67" i="10"/>
  <c r="AH67" i="10"/>
  <c r="AI67" i="9"/>
  <c r="AH67" i="9"/>
  <c r="AI67" i="8"/>
  <c r="AH67" i="8"/>
  <c r="AI67" i="7"/>
  <c r="AH67" i="7"/>
  <c r="AI67" i="4"/>
  <c r="AH67" i="4"/>
  <c r="AI67" i="2"/>
  <c r="AH67" i="2"/>
  <c r="AI66" i="16"/>
  <c r="AH66" i="16"/>
  <c r="AI66" i="15"/>
  <c r="AH66" i="15"/>
  <c r="AI66" i="14"/>
  <c r="AH66" i="14"/>
  <c r="AI66" i="13"/>
  <c r="AH66" i="13"/>
  <c r="AI66" i="12"/>
  <c r="AH66" i="12"/>
  <c r="AI66" i="11"/>
  <c r="AH66" i="11"/>
  <c r="AI66" i="10"/>
  <c r="AH66" i="10"/>
  <c r="AI66" i="9"/>
  <c r="AH66" i="9"/>
  <c r="AI66" i="8"/>
  <c r="AH66" i="8"/>
  <c r="AI66" i="7"/>
  <c r="AH66" i="7"/>
  <c r="AI66" i="4"/>
  <c r="AH66" i="4"/>
  <c r="AI66" i="2"/>
  <c r="AH66" i="2"/>
  <c r="AI65" i="16"/>
  <c r="AH65" i="16"/>
  <c r="AI65" i="15"/>
  <c r="AH65" i="15"/>
  <c r="AI65" i="14"/>
  <c r="AH65" i="14"/>
  <c r="AI65" i="13"/>
  <c r="AH65" i="13"/>
  <c r="AI65" i="12"/>
  <c r="AH65" i="12"/>
  <c r="AI65" i="11"/>
  <c r="AH65" i="11"/>
  <c r="AI65" i="10"/>
  <c r="AH65" i="10"/>
  <c r="AI65" i="9"/>
  <c r="AH65" i="9"/>
  <c r="AI65" i="8"/>
  <c r="AH65" i="8"/>
  <c r="AI65" i="7"/>
  <c r="AH65" i="7"/>
  <c r="AI65" i="4"/>
  <c r="AH65" i="4"/>
  <c r="AI65" i="2"/>
  <c r="AH65" i="2"/>
  <c r="AI62" i="16"/>
  <c r="AH62" i="16"/>
  <c r="AI62" i="15"/>
  <c r="AH62" i="15"/>
  <c r="AI62" i="14"/>
  <c r="AH62" i="14"/>
  <c r="AI62" i="13"/>
  <c r="AH62" i="13"/>
  <c r="AI62" i="12"/>
  <c r="AH62" i="12"/>
  <c r="AI62" i="11"/>
  <c r="AH62" i="11"/>
  <c r="AI62" i="10"/>
  <c r="AH62" i="10"/>
  <c r="AI62" i="9"/>
  <c r="AH62" i="9"/>
  <c r="AI62" i="8"/>
  <c r="AH62" i="8"/>
  <c r="AI62" i="7"/>
  <c r="AH62" i="7"/>
  <c r="AI62" i="4"/>
  <c r="AH62" i="4"/>
  <c r="AI62" i="2"/>
  <c r="AH62" i="2"/>
  <c r="AI61" i="16"/>
  <c r="AH61" i="16"/>
  <c r="AI61" i="15"/>
  <c r="AH61" i="15"/>
  <c r="AI61" i="14"/>
  <c r="AH61" i="14"/>
  <c r="AI61" i="13"/>
  <c r="AH61" i="13"/>
  <c r="AI61" i="12"/>
  <c r="AH61" i="12"/>
  <c r="AI61" i="11"/>
  <c r="AH61" i="11"/>
  <c r="AI61" i="10"/>
  <c r="AH61" i="10"/>
  <c r="AI61" i="9"/>
  <c r="AH61" i="9"/>
  <c r="AI61" i="8"/>
  <c r="AH61" i="8"/>
  <c r="AI61" i="7"/>
  <c r="AH61" i="7"/>
  <c r="AI61" i="4"/>
  <c r="AH61" i="4"/>
  <c r="AI61" i="2"/>
  <c r="AH61" i="2"/>
  <c r="AI60" i="16"/>
  <c r="AH60" i="16"/>
  <c r="AI60" i="15"/>
  <c r="AH60" i="15"/>
  <c r="AI60" i="14"/>
  <c r="AH60" i="14"/>
  <c r="AI60" i="13"/>
  <c r="AH60" i="13"/>
  <c r="AI60" i="12"/>
  <c r="AH60" i="12"/>
  <c r="AI60" i="11"/>
  <c r="AH60" i="11"/>
  <c r="AI60" i="10"/>
  <c r="AH60" i="10"/>
  <c r="AI60" i="9"/>
  <c r="AH60" i="9"/>
  <c r="AI60" i="8"/>
  <c r="AH60" i="8"/>
  <c r="AI60" i="7"/>
  <c r="AH60" i="7"/>
  <c r="AI60" i="4"/>
  <c r="AH60" i="4"/>
  <c r="AI60" i="2"/>
  <c r="AH60" i="2"/>
  <c r="AI59" i="16"/>
  <c r="AH59" i="16"/>
  <c r="AI59" i="15"/>
  <c r="AH59" i="15"/>
  <c r="AI59" i="14"/>
  <c r="AH59" i="14"/>
  <c r="AI59" i="13"/>
  <c r="AH59" i="13"/>
  <c r="AI59" i="12"/>
  <c r="AH59" i="12"/>
  <c r="AI59" i="11"/>
  <c r="AH59" i="11"/>
  <c r="AI59" i="10"/>
  <c r="AH59" i="10"/>
  <c r="AI59" i="9"/>
  <c r="AH59" i="9"/>
  <c r="AI59" i="8"/>
  <c r="AH59" i="8"/>
  <c r="AI59" i="7"/>
  <c r="AH59" i="7"/>
  <c r="AI59" i="4"/>
  <c r="AH59" i="4"/>
  <c r="AI59" i="2"/>
  <c r="AH59" i="2"/>
  <c r="AI58" i="16"/>
  <c r="AH58" i="16"/>
  <c r="AI58" i="15"/>
  <c r="AH58" i="15"/>
  <c r="AI58" i="14"/>
  <c r="AH58" i="14"/>
  <c r="AI58" i="13"/>
  <c r="AH58" i="13"/>
  <c r="AI58" i="12"/>
  <c r="AH58" i="12"/>
  <c r="AI58" i="11"/>
  <c r="AH58" i="11"/>
  <c r="AI58" i="10"/>
  <c r="AH58" i="10"/>
  <c r="AI58" i="9"/>
  <c r="AH58" i="9"/>
  <c r="AI58" i="8"/>
  <c r="AH58" i="8"/>
  <c r="AI58" i="7"/>
  <c r="AH58" i="7"/>
  <c r="AI58" i="4"/>
  <c r="AH58" i="4"/>
  <c r="AI58" i="2"/>
  <c r="AH58" i="2"/>
  <c r="AI57" i="16"/>
  <c r="AH57" i="16"/>
  <c r="AI57" i="15"/>
  <c r="AH57" i="15"/>
  <c r="AI57" i="14"/>
  <c r="AH57" i="14"/>
  <c r="AI57" i="13"/>
  <c r="AH57" i="13"/>
  <c r="AI57" i="12"/>
  <c r="AH57" i="12"/>
  <c r="AI57" i="11"/>
  <c r="AH57" i="11"/>
  <c r="AI57" i="10"/>
  <c r="AH57" i="10"/>
  <c r="AI57" i="9"/>
  <c r="AH57" i="9"/>
  <c r="AI57" i="8"/>
  <c r="AH57" i="8"/>
  <c r="AI57" i="7"/>
  <c r="AH57" i="7"/>
  <c r="AI57" i="4"/>
  <c r="AH57" i="4"/>
  <c r="AI57" i="2"/>
  <c r="AH57" i="2"/>
  <c r="AI56" i="16"/>
  <c r="AH56" i="16"/>
  <c r="AI56" i="15"/>
  <c r="AH56" i="15"/>
  <c r="AI56" i="14"/>
  <c r="AH56" i="14"/>
  <c r="AI56" i="13"/>
  <c r="AH56" i="13"/>
  <c r="AI56" i="12"/>
  <c r="AH56" i="12"/>
  <c r="AI56" i="11"/>
  <c r="AH56" i="11"/>
  <c r="AI56" i="10"/>
  <c r="AH56" i="10"/>
  <c r="AI56" i="9"/>
  <c r="AH56" i="9"/>
  <c r="AI56" i="8"/>
  <c r="AH56" i="8"/>
  <c r="AI56" i="7"/>
  <c r="AH56" i="7"/>
  <c r="AI56" i="4"/>
  <c r="AH56" i="4"/>
  <c r="AI56" i="2"/>
  <c r="AH56" i="2"/>
  <c r="AI55" i="16"/>
  <c r="AH55" i="16"/>
  <c r="AI55" i="15"/>
  <c r="AH55" i="15"/>
  <c r="AI55" i="14"/>
  <c r="AH55" i="14"/>
  <c r="AI55" i="13"/>
  <c r="AH55" i="13"/>
  <c r="AI55" i="12"/>
  <c r="AH55" i="12"/>
  <c r="AI55" i="11"/>
  <c r="AH55" i="11"/>
  <c r="AI55" i="10"/>
  <c r="AH55" i="10"/>
  <c r="AI55" i="9"/>
  <c r="AH55" i="9"/>
  <c r="AI55" i="8"/>
  <c r="AH55" i="8"/>
  <c r="AI55" i="7"/>
  <c r="AH55" i="7"/>
  <c r="AI55" i="4"/>
  <c r="AH55" i="4"/>
  <c r="AI55" i="2"/>
  <c r="AH55" i="2"/>
  <c r="AI54" i="16"/>
  <c r="AH54" i="16"/>
  <c r="AI54" i="15"/>
  <c r="AH54" i="15"/>
  <c r="AI54" i="14"/>
  <c r="AH54" i="14"/>
  <c r="AI54" i="13"/>
  <c r="AH54" i="13"/>
  <c r="AI54" i="12"/>
  <c r="AH54" i="12"/>
  <c r="AI54" i="11"/>
  <c r="AH54" i="11"/>
  <c r="AI54" i="10"/>
  <c r="AH54" i="10"/>
  <c r="AI54" i="9"/>
  <c r="AH54" i="9"/>
  <c r="AI54" i="8"/>
  <c r="AH54" i="8"/>
  <c r="AI54" i="7"/>
  <c r="AH54" i="7"/>
  <c r="AI54" i="4"/>
  <c r="AH54" i="4"/>
  <c r="AI54" i="2"/>
  <c r="AH54" i="2"/>
  <c r="AI53" i="16"/>
  <c r="AH53" i="16"/>
  <c r="AI53" i="15"/>
  <c r="AH53" i="15"/>
  <c r="AI53" i="14"/>
  <c r="AH53" i="14"/>
  <c r="AI53" i="13"/>
  <c r="AH53" i="13"/>
  <c r="AI53" i="12"/>
  <c r="AH53" i="12"/>
  <c r="AI53" i="11"/>
  <c r="AH53" i="11"/>
  <c r="AI53" i="10"/>
  <c r="AH53" i="10"/>
  <c r="AI53" i="9"/>
  <c r="AH53" i="9"/>
  <c r="AI53" i="8"/>
  <c r="AH53" i="8"/>
  <c r="AI53" i="7"/>
  <c r="AH53" i="7"/>
  <c r="AI53" i="4"/>
  <c r="AH53" i="4"/>
  <c r="AI53" i="2"/>
  <c r="AH53" i="2"/>
  <c r="AI52" i="16"/>
  <c r="AH52" i="16"/>
  <c r="AI52" i="15"/>
  <c r="AH52" i="15"/>
  <c r="AI52" i="14"/>
  <c r="AH52" i="14"/>
  <c r="AI52" i="13"/>
  <c r="AH52" i="13"/>
  <c r="AI52" i="12"/>
  <c r="AH52" i="12"/>
  <c r="AI52" i="11"/>
  <c r="AH52" i="11"/>
  <c r="AI52" i="10"/>
  <c r="AH52" i="10"/>
  <c r="AI52" i="9"/>
  <c r="AH52" i="9"/>
  <c r="AI52" i="8"/>
  <c r="AH52" i="8"/>
  <c r="AI52" i="7"/>
  <c r="AH52" i="7"/>
  <c r="AI52" i="4"/>
  <c r="AH52" i="4"/>
  <c r="AI52" i="2"/>
  <c r="AH52" i="2"/>
  <c r="AI51" i="16"/>
  <c r="AH51" i="16"/>
  <c r="AI51" i="15"/>
  <c r="AH51" i="15"/>
  <c r="AI51" i="14"/>
  <c r="AH51" i="14"/>
  <c r="AI51" i="13"/>
  <c r="AH51" i="13"/>
  <c r="AI51" i="12"/>
  <c r="AH51" i="12"/>
  <c r="AI51" i="11"/>
  <c r="AH51" i="11"/>
  <c r="AI51" i="10"/>
  <c r="AH51" i="10"/>
  <c r="AI51" i="9"/>
  <c r="AH51" i="9"/>
  <c r="AI51" i="8"/>
  <c r="AH51" i="8"/>
  <c r="AI51" i="7"/>
  <c r="AH51" i="7"/>
  <c r="AI51" i="4"/>
  <c r="AH51" i="4"/>
  <c r="AI51" i="2"/>
  <c r="AH51" i="2"/>
  <c r="AI48" i="16"/>
  <c r="AH48" i="16"/>
  <c r="AI48" i="15"/>
  <c r="AH48" i="15"/>
  <c r="AI48" i="14"/>
  <c r="AH48" i="14"/>
  <c r="AI48" i="13"/>
  <c r="AH48" i="13"/>
  <c r="AI48" i="12"/>
  <c r="AH48" i="12"/>
  <c r="AI48" i="11"/>
  <c r="AH48" i="11"/>
  <c r="AI48" i="10"/>
  <c r="AH48" i="10"/>
  <c r="AI48" i="9"/>
  <c r="AH48" i="9"/>
  <c r="AI48" i="8"/>
  <c r="AH48" i="8"/>
  <c r="AI48" i="7"/>
  <c r="AH48" i="7"/>
  <c r="AI48" i="4"/>
  <c r="AH48" i="4"/>
  <c r="AI48" i="2"/>
  <c r="AH48" i="2"/>
  <c r="AI47" i="16"/>
  <c r="AH47" i="16"/>
  <c r="AI47" i="15"/>
  <c r="AH47" i="15"/>
  <c r="AI47" i="14"/>
  <c r="AH47" i="14"/>
  <c r="AI47" i="13"/>
  <c r="AH47" i="13"/>
  <c r="AI47" i="12"/>
  <c r="AH47" i="12"/>
  <c r="AI47" i="11"/>
  <c r="AH47" i="11"/>
  <c r="AI47" i="10"/>
  <c r="AH47" i="10"/>
  <c r="AI47" i="9"/>
  <c r="AH47" i="9"/>
  <c r="AI47" i="8"/>
  <c r="AH47" i="8"/>
  <c r="AI47" i="7"/>
  <c r="AH47" i="7"/>
  <c r="AI47" i="4"/>
  <c r="AH47" i="4"/>
  <c r="AI47" i="2"/>
  <c r="AH47" i="2"/>
  <c r="AI46" i="16"/>
  <c r="AH46" i="16"/>
  <c r="AI46" i="15"/>
  <c r="AH46" i="15"/>
  <c r="AI46" i="14"/>
  <c r="AH46" i="14"/>
  <c r="AI46" i="13"/>
  <c r="AH46" i="13"/>
  <c r="AI46" i="12"/>
  <c r="AH46" i="12"/>
  <c r="AI46" i="11"/>
  <c r="AH46" i="11"/>
  <c r="AI46" i="10"/>
  <c r="AH46" i="10"/>
  <c r="AI46" i="9"/>
  <c r="AH46" i="9"/>
  <c r="AI46" i="8"/>
  <c r="AH46" i="8"/>
  <c r="AI46" i="7"/>
  <c r="AH46" i="7"/>
  <c r="AI46" i="4"/>
  <c r="AH46" i="4"/>
  <c r="AI46" i="2"/>
  <c r="AH46" i="2"/>
  <c r="AI45" i="16"/>
  <c r="AH45" i="16"/>
  <c r="AI45" i="15"/>
  <c r="AH45" i="15"/>
  <c r="AI45" i="14"/>
  <c r="AH45" i="14"/>
  <c r="AI45" i="13"/>
  <c r="AH45" i="13"/>
  <c r="AI45" i="12"/>
  <c r="AH45" i="12"/>
  <c r="AI45" i="11"/>
  <c r="AH45" i="11"/>
  <c r="AI45" i="10"/>
  <c r="AH45" i="10"/>
  <c r="AI45" i="9"/>
  <c r="AH45" i="9"/>
  <c r="AI45" i="8"/>
  <c r="AH45" i="8"/>
  <c r="AI45" i="7"/>
  <c r="AH45" i="7"/>
  <c r="AI45" i="4"/>
  <c r="AH45" i="4"/>
  <c r="AI45" i="2"/>
  <c r="AH45" i="2"/>
  <c r="AI44" i="16"/>
  <c r="AH44" i="16"/>
  <c r="AI44" i="15"/>
  <c r="AH44" i="15"/>
  <c r="AI44" i="14"/>
  <c r="AH44" i="14"/>
  <c r="AI44" i="13"/>
  <c r="AH44" i="13"/>
  <c r="AI44" i="12"/>
  <c r="AH44" i="12"/>
  <c r="AI44" i="11"/>
  <c r="AH44" i="11"/>
  <c r="AI44" i="10"/>
  <c r="AH44" i="10"/>
  <c r="AI44" i="9"/>
  <c r="AH44" i="9"/>
  <c r="AI44" i="8"/>
  <c r="AH44" i="8"/>
  <c r="AI44" i="7"/>
  <c r="AH44" i="7"/>
  <c r="AI44" i="4"/>
  <c r="AH44" i="4"/>
  <c r="AI44" i="2"/>
  <c r="AH44" i="2"/>
  <c r="AI43" i="16"/>
  <c r="AH43" i="16"/>
  <c r="AI43" i="15"/>
  <c r="AH43" i="15"/>
  <c r="AI43" i="14"/>
  <c r="AH43" i="14"/>
  <c r="AI43" i="13"/>
  <c r="AH43" i="13"/>
  <c r="AI43" i="12"/>
  <c r="AH43" i="12"/>
  <c r="AI43" i="11"/>
  <c r="AH43" i="11"/>
  <c r="AI43" i="10"/>
  <c r="AH43" i="10"/>
  <c r="AI43" i="9"/>
  <c r="AH43" i="9"/>
  <c r="AI43" i="8"/>
  <c r="AH43" i="8"/>
  <c r="AI43" i="7"/>
  <c r="AH43" i="7"/>
  <c r="AI43" i="4"/>
  <c r="AH43" i="4"/>
  <c r="AI43" i="2"/>
  <c r="AH43" i="2"/>
  <c r="AI42" i="16"/>
  <c r="AH42" i="16"/>
  <c r="AI42" i="15"/>
  <c r="AH42" i="15"/>
  <c r="AI42" i="14"/>
  <c r="AH42" i="14"/>
  <c r="AI42" i="13"/>
  <c r="AH42" i="13"/>
  <c r="AI42" i="12"/>
  <c r="AH42" i="12"/>
  <c r="AI42" i="11"/>
  <c r="AH42" i="11"/>
  <c r="AI42" i="10"/>
  <c r="AH42" i="10"/>
  <c r="AI42" i="9"/>
  <c r="AH42" i="9"/>
  <c r="AI42" i="8"/>
  <c r="AH42" i="8"/>
  <c r="AI42" i="7"/>
  <c r="AH42" i="7"/>
  <c r="AI42" i="4"/>
  <c r="AH42" i="4"/>
  <c r="AI42" i="2"/>
  <c r="AH42" i="2"/>
  <c r="AI41" i="16"/>
  <c r="AH41" i="16"/>
  <c r="AI41" i="15"/>
  <c r="AH41" i="15"/>
  <c r="AI41" i="14"/>
  <c r="AH41" i="14"/>
  <c r="AI41" i="13"/>
  <c r="AH41" i="13"/>
  <c r="AI41" i="12"/>
  <c r="AH41" i="12"/>
  <c r="AI41" i="11"/>
  <c r="AH41" i="11"/>
  <c r="AI41" i="10"/>
  <c r="AH41" i="10"/>
  <c r="AI41" i="9"/>
  <c r="AH41" i="9"/>
  <c r="AI41" i="8"/>
  <c r="AH41" i="8"/>
  <c r="AI41" i="7"/>
  <c r="AH41" i="7"/>
  <c r="AI41" i="4"/>
  <c r="AH41" i="4"/>
  <c r="AI41" i="2"/>
  <c r="AH41" i="2"/>
  <c r="AI40" i="16"/>
  <c r="AH40" i="16"/>
  <c r="AI40" i="15"/>
  <c r="AH40" i="15"/>
  <c r="AI40" i="14"/>
  <c r="AH40" i="14"/>
  <c r="AI40" i="13"/>
  <c r="AH40" i="13"/>
  <c r="AI40" i="12"/>
  <c r="AH40" i="12"/>
  <c r="AI40" i="11"/>
  <c r="AH40" i="11"/>
  <c r="AI40" i="10"/>
  <c r="AH40" i="10"/>
  <c r="AI40" i="9"/>
  <c r="AH40" i="9"/>
  <c r="AI40" i="8"/>
  <c r="AH40" i="8"/>
  <c r="AI40" i="7"/>
  <c r="AH40" i="7"/>
  <c r="AI40" i="4"/>
  <c r="AH40" i="4"/>
  <c r="AI40" i="2"/>
  <c r="AH40" i="2"/>
  <c r="AI37" i="16"/>
  <c r="AH37" i="16"/>
  <c r="AI37" i="15"/>
  <c r="AH37" i="15"/>
  <c r="AI37" i="14"/>
  <c r="AH37" i="14"/>
  <c r="AI37" i="13"/>
  <c r="AH37" i="13"/>
  <c r="AI37" i="12"/>
  <c r="AH37" i="12"/>
  <c r="AI37" i="11"/>
  <c r="AH37" i="11"/>
  <c r="AI37" i="10"/>
  <c r="AH37" i="10"/>
  <c r="AI37" i="9"/>
  <c r="AH37" i="9"/>
  <c r="AI37" i="8"/>
  <c r="AH37" i="8"/>
  <c r="AI37" i="7"/>
  <c r="AH37" i="7"/>
  <c r="AI37" i="4"/>
  <c r="AH37" i="4"/>
  <c r="AI37" i="2"/>
  <c r="AH37" i="2"/>
  <c r="AI36" i="16"/>
  <c r="AI36" i="15"/>
  <c r="AI36" i="14"/>
  <c r="AI36" i="13"/>
  <c r="AI36" i="12"/>
  <c r="AI36" i="11"/>
  <c r="AI36" i="10"/>
  <c r="AH36" i="10"/>
  <c r="AI36" i="9"/>
  <c r="AI36" i="8"/>
  <c r="AI36" i="7"/>
  <c r="AI36" i="4"/>
  <c r="AI36" i="2"/>
  <c r="AI33" i="16"/>
  <c r="AH33" i="16"/>
  <c r="AI33" i="15"/>
  <c r="AH33" i="15"/>
  <c r="AI33" i="14"/>
  <c r="AH33" i="14"/>
  <c r="AI33" i="13"/>
  <c r="AH33" i="13"/>
  <c r="AI33" i="12"/>
  <c r="AH33" i="12"/>
  <c r="AI33" i="11"/>
  <c r="AH33" i="11"/>
  <c r="AI33" i="10"/>
  <c r="AH33" i="10"/>
  <c r="AI33" i="9"/>
  <c r="AH33" i="9"/>
  <c r="AI33" i="8"/>
  <c r="AH33" i="8"/>
  <c r="AI33" i="7"/>
  <c r="AH33" i="7"/>
  <c r="AI33" i="4"/>
  <c r="AH33" i="4"/>
  <c r="AI33" i="2"/>
  <c r="AH33" i="2"/>
  <c r="AI32" i="16"/>
  <c r="AH32" i="16"/>
  <c r="AI32" i="15"/>
  <c r="AH32" i="15"/>
  <c r="AI32" i="14"/>
  <c r="AH32" i="14"/>
  <c r="AI32" i="13"/>
  <c r="AH32" i="13"/>
  <c r="AI32" i="12"/>
  <c r="AH32" i="12"/>
  <c r="AI32" i="11"/>
  <c r="AH32" i="11"/>
  <c r="AI32" i="10"/>
  <c r="AH32" i="10"/>
  <c r="AI32" i="9"/>
  <c r="AH32" i="9"/>
  <c r="AI32" i="8"/>
  <c r="AH32" i="8"/>
  <c r="AI32" i="7"/>
  <c r="AH32" i="7"/>
  <c r="AI32" i="4"/>
  <c r="AH32" i="4"/>
  <c r="AI32" i="2"/>
  <c r="AH32" i="2"/>
  <c r="AI29" i="16"/>
  <c r="AH29" i="16"/>
  <c r="AI29" i="15"/>
  <c r="AH29" i="15"/>
  <c r="AI29" i="14"/>
  <c r="AH29" i="14"/>
  <c r="AI29" i="13"/>
  <c r="AH29" i="13"/>
  <c r="AI29" i="12"/>
  <c r="AH29" i="12"/>
  <c r="AI29" i="11"/>
  <c r="AH29" i="11"/>
  <c r="AI29" i="10"/>
  <c r="AH29" i="10"/>
  <c r="AI29" i="9"/>
  <c r="AH29" i="9"/>
  <c r="AI29" i="8"/>
  <c r="AH29" i="8"/>
  <c r="AI29" i="7"/>
  <c r="AH29" i="7"/>
  <c r="AI29" i="4"/>
  <c r="AH29" i="4"/>
  <c r="AI29" i="2"/>
  <c r="AH29" i="2"/>
  <c r="AI27" i="16"/>
  <c r="AH27" i="16"/>
  <c r="AI27" i="15"/>
  <c r="AH27" i="15"/>
  <c r="AI27" i="14"/>
  <c r="AH27" i="14"/>
  <c r="AI27" i="13"/>
  <c r="AH27" i="13"/>
  <c r="AI27" i="12"/>
  <c r="AH27" i="12"/>
  <c r="AI27" i="11"/>
  <c r="AH27" i="11"/>
  <c r="AI27" i="10"/>
  <c r="AH27" i="10"/>
  <c r="AI27" i="9"/>
  <c r="AH27" i="9"/>
  <c r="AI27" i="8"/>
  <c r="AH27" i="8"/>
  <c r="AI27" i="7"/>
  <c r="AH27" i="7"/>
  <c r="AI27" i="4"/>
  <c r="AH27" i="4"/>
  <c r="AI27" i="2"/>
  <c r="AH27" i="2"/>
  <c r="AI26" i="16"/>
  <c r="AH26" i="16"/>
  <c r="AI26" i="15"/>
  <c r="AH26" i="15"/>
  <c r="AI26" i="14"/>
  <c r="AH26" i="14"/>
  <c r="AI26" i="13"/>
  <c r="AH26" i="13"/>
  <c r="AI26" i="12"/>
  <c r="AH26" i="12"/>
  <c r="AI26" i="11"/>
  <c r="AH26" i="11"/>
  <c r="AI26" i="10"/>
  <c r="AH26" i="10"/>
  <c r="AI26" i="9"/>
  <c r="AH26" i="9"/>
  <c r="AI26" i="8"/>
  <c r="AH26" i="8"/>
  <c r="AI26" i="7"/>
  <c r="AH26" i="7"/>
  <c r="AI26" i="4"/>
  <c r="AH26" i="4"/>
  <c r="AI26" i="2"/>
  <c r="AH26" i="2"/>
  <c r="AI23" i="16"/>
  <c r="AH23" i="16"/>
  <c r="AI23" i="15"/>
  <c r="AH23" i="15"/>
  <c r="AI23" i="14"/>
  <c r="AH23" i="14"/>
  <c r="AI23" i="13"/>
  <c r="AH23" i="13"/>
  <c r="AI23" i="12"/>
  <c r="AH23" i="12"/>
  <c r="AI23" i="11"/>
  <c r="AH23" i="11"/>
  <c r="AI23" i="10"/>
  <c r="AH23" i="10"/>
  <c r="AI23" i="9"/>
  <c r="AH23" i="9"/>
  <c r="AI23" i="8"/>
  <c r="AH23" i="8"/>
  <c r="AI23" i="7"/>
  <c r="AH23" i="7"/>
  <c r="AI23" i="4"/>
  <c r="AH23" i="4"/>
  <c r="AI23" i="2"/>
  <c r="AH23" i="2"/>
  <c r="AI22" i="16"/>
  <c r="AH22" i="16"/>
  <c r="AI22" i="15"/>
  <c r="AH22" i="15"/>
  <c r="AI22" i="14"/>
  <c r="AH22" i="14"/>
  <c r="AI22" i="13"/>
  <c r="AH22" i="13"/>
  <c r="AI22" i="12"/>
  <c r="AH22" i="12"/>
  <c r="AI22" i="11"/>
  <c r="AH22" i="11"/>
  <c r="AI22" i="10"/>
  <c r="AH22" i="10"/>
  <c r="AI22" i="9"/>
  <c r="AH22" i="9"/>
  <c r="AI22" i="8"/>
  <c r="AH22" i="8"/>
  <c r="AI22" i="7"/>
  <c r="AH22" i="7"/>
  <c r="AI22" i="4"/>
  <c r="AH22" i="4"/>
  <c r="AI22" i="2"/>
  <c r="AH22" i="2"/>
  <c r="AI21" i="16"/>
  <c r="AH21" i="16"/>
  <c r="AI21" i="15"/>
  <c r="AH21" i="15"/>
  <c r="AI21" i="14"/>
  <c r="AH21" i="14"/>
  <c r="AI21" i="13"/>
  <c r="AH21" i="13"/>
  <c r="AI21" i="12"/>
  <c r="AH21" i="12"/>
  <c r="AI21" i="11"/>
  <c r="AH21" i="11"/>
  <c r="AI21" i="10"/>
  <c r="AH21" i="10"/>
  <c r="AI21" i="9"/>
  <c r="AH21" i="9"/>
  <c r="AI21" i="8"/>
  <c r="AH21" i="8"/>
  <c r="AI21" i="7"/>
  <c r="AH21" i="7"/>
  <c r="AI21" i="4"/>
  <c r="AH21" i="4"/>
  <c r="AI21" i="2"/>
  <c r="AH21" i="2"/>
  <c r="AI20" i="16"/>
  <c r="AH20" i="16"/>
  <c r="AI20" i="15"/>
  <c r="AH20" i="15"/>
  <c r="AI20" i="14"/>
  <c r="AH20" i="14"/>
  <c r="AI20" i="13"/>
  <c r="AH20" i="13"/>
  <c r="AI20" i="12"/>
  <c r="AH20" i="12"/>
  <c r="AI20" i="11"/>
  <c r="AH20" i="11"/>
  <c r="AI20" i="10"/>
  <c r="AH20" i="10"/>
  <c r="AI20" i="9"/>
  <c r="AH20" i="9"/>
  <c r="AI20" i="8"/>
  <c r="AH20" i="8"/>
  <c r="AI20" i="7"/>
  <c r="AH20" i="7"/>
  <c r="AI20" i="4"/>
  <c r="AH20" i="4"/>
  <c r="AI20" i="2"/>
  <c r="AH20" i="2"/>
  <c r="AI19" i="16"/>
  <c r="AH19" i="16"/>
  <c r="AI19" i="15"/>
  <c r="AH19" i="15"/>
  <c r="AI19" i="14"/>
  <c r="AH19" i="14"/>
  <c r="AI19" i="13"/>
  <c r="AH19" i="13"/>
  <c r="AI19" i="12"/>
  <c r="AH19" i="12"/>
  <c r="AI19" i="11"/>
  <c r="AH19" i="11"/>
  <c r="AI19" i="10"/>
  <c r="AH19" i="10"/>
  <c r="AI19" i="9"/>
  <c r="AH19" i="9"/>
  <c r="AI19" i="8"/>
  <c r="AH19" i="8"/>
  <c r="AI19" i="7"/>
  <c r="AH19" i="7"/>
  <c r="AI19" i="4"/>
  <c r="AH19" i="4"/>
  <c r="AI19" i="2"/>
  <c r="AH19" i="2"/>
  <c r="AI18" i="16"/>
  <c r="AH18" i="16"/>
  <c r="AI18" i="15"/>
  <c r="AH18" i="15"/>
  <c r="AI18" i="14"/>
  <c r="AH18" i="14"/>
  <c r="AI18" i="13"/>
  <c r="AH18" i="13"/>
  <c r="AI18" i="12"/>
  <c r="AH18" i="12"/>
  <c r="AI18" i="11"/>
  <c r="AH18" i="11"/>
  <c r="AI18" i="10"/>
  <c r="AH18" i="10"/>
  <c r="AI18" i="9"/>
  <c r="AH18" i="9"/>
  <c r="AI18" i="8"/>
  <c r="AH18" i="8"/>
  <c r="AI18" i="7"/>
  <c r="AH18" i="7"/>
  <c r="AI18" i="4"/>
  <c r="AH18" i="4"/>
  <c r="AI18" i="2"/>
  <c r="AH18" i="2"/>
  <c r="AI15" i="16"/>
  <c r="AH15" i="16"/>
  <c r="AI15" i="15"/>
  <c r="AH15" i="15"/>
  <c r="AI15" i="14"/>
  <c r="AH15" i="14"/>
  <c r="AI15" i="13"/>
  <c r="AH15" i="13"/>
  <c r="AI15" i="12"/>
  <c r="AH15" i="12"/>
  <c r="AI15" i="11"/>
  <c r="AH15" i="11"/>
  <c r="AI15" i="10"/>
  <c r="AH15" i="10"/>
  <c r="AI15" i="9"/>
  <c r="AH15" i="9"/>
  <c r="AI15" i="8"/>
  <c r="AH15" i="8"/>
  <c r="AI15" i="7"/>
  <c r="AH15" i="7"/>
  <c r="AI15" i="4"/>
  <c r="AH15" i="4"/>
  <c r="AI15" i="2"/>
  <c r="AH15" i="2"/>
  <c r="AI14" i="16"/>
  <c r="AH14" i="16"/>
  <c r="AI14" i="15"/>
  <c r="AH14" i="15"/>
  <c r="AI14" i="14"/>
  <c r="AH14" i="14"/>
  <c r="AI14" i="13"/>
  <c r="AH14" i="13"/>
  <c r="AI14" i="12"/>
  <c r="AH14" i="12"/>
  <c r="AI14" i="11"/>
  <c r="AH14" i="11"/>
  <c r="AI14" i="10"/>
  <c r="AH14" i="10"/>
  <c r="AI14" i="9"/>
  <c r="AH14" i="9"/>
  <c r="AI14" i="8"/>
  <c r="AH14" i="8"/>
  <c r="AI14" i="7"/>
  <c r="AH14" i="7"/>
  <c r="AI14" i="4"/>
  <c r="AH14" i="4"/>
  <c r="AI14" i="2"/>
  <c r="AH14" i="2"/>
  <c r="AI13" i="16"/>
  <c r="AH13" i="16"/>
  <c r="AI13" i="15"/>
  <c r="AH13" i="15"/>
  <c r="AI13" i="14"/>
  <c r="AH13" i="14"/>
  <c r="AI13" i="13"/>
  <c r="AH13" i="13"/>
  <c r="AI13" i="12"/>
  <c r="AH13" i="12"/>
  <c r="AI13" i="11"/>
  <c r="AH13" i="11"/>
  <c r="AI13" i="10"/>
  <c r="AH13" i="10"/>
  <c r="AI13" i="9"/>
  <c r="AH13" i="9"/>
  <c r="AI13" i="8"/>
  <c r="AH13" i="8"/>
  <c r="AI13" i="7"/>
  <c r="AH13" i="7"/>
  <c r="AH13" i="4"/>
  <c r="AI13" i="2"/>
  <c r="AH13" i="2"/>
  <c r="AI10" i="16"/>
  <c r="AH10" i="16"/>
  <c r="AI10" i="15"/>
  <c r="AH10" i="15"/>
  <c r="AI10" i="14"/>
  <c r="AH10" i="14"/>
  <c r="AI10" i="13"/>
  <c r="AH10" i="13"/>
  <c r="AI10" i="12"/>
  <c r="AH10" i="12"/>
  <c r="AI10" i="11"/>
  <c r="AH10" i="11"/>
  <c r="AI10" i="10"/>
  <c r="AH10" i="10"/>
  <c r="AI10" i="9"/>
  <c r="AH10" i="9"/>
  <c r="AI10" i="8"/>
  <c r="AH10" i="8"/>
  <c r="AI10" i="7"/>
  <c r="AH10" i="7"/>
  <c r="AI10" i="4"/>
  <c r="AH10" i="4"/>
  <c r="AI10" i="2"/>
  <c r="AH10" i="2"/>
  <c r="AI8" i="16"/>
  <c r="AH8" i="16"/>
  <c r="AI8" i="15"/>
  <c r="AH8" i="15"/>
  <c r="AI8" i="14"/>
  <c r="AH8" i="14"/>
  <c r="AI8" i="13"/>
  <c r="AH8" i="13"/>
  <c r="AI8" i="12"/>
  <c r="AH8" i="12"/>
  <c r="AI8" i="11"/>
  <c r="AH8" i="11"/>
  <c r="AI8" i="10"/>
  <c r="AH8" i="10"/>
  <c r="AI8" i="9"/>
  <c r="AH8" i="9"/>
  <c r="AI8" i="8"/>
  <c r="AH8" i="8"/>
  <c r="AI8" i="7"/>
  <c r="AH8" i="7"/>
  <c r="AI8" i="4"/>
  <c r="AH8" i="4"/>
  <c r="AI8" i="2"/>
  <c r="AH8" i="2"/>
  <c r="AH36" i="4" l="1"/>
  <c r="AH36" i="8"/>
  <c r="AI13" i="4"/>
  <c r="V116" i="2"/>
  <c r="AH17" i="2"/>
  <c r="AH116" i="2" s="1"/>
  <c r="AH36" i="2"/>
  <c r="AH118" i="2" s="1"/>
  <c r="AH36" i="7"/>
  <c r="AH36" i="9"/>
  <c r="AH36" i="11"/>
  <c r="AH36" i="13"/>
  <c r="AH36" i="15"/>
  <c r="AH114" i="2"/>
  <c r="V117" i="2"/>
  <c r="AH114" i="9"/>
  <c r="V117" i="9"/>
  <c r="V117" i="13"/>
  <c r="AH114" i="13"/>
  <c r="AH114" i="4"/>
  <c r="V117" i="4"/>
  <c r="W116" i="2"/>
  <c r="AI17" i="2"/>
  <c r="AI116" i="2" s="1"/>
  <c r="AH17" i="4"/>
  <c r="AH116" i="4" s="1"/>
  <c r="AH120" i="4" s="1"/>
  <c r="V116" i="4"/>
  <c r="AH36" i="12"/>
  <c r="AH36" i="14"/>
  <c r="AH36" i="16"/>
  <c r="AI17" i="4"/>
  <c r="AI116" i="4" s="1"/>
  <c r="W116" i="4"/>
  <c r="V118" i="4" s="1"/>
  <c r="V118" i="2" l="1"/>
  <c r="W116" i="14"/>
  <c r="AI17" i="14"/>
  <c r="AI116" i="14" s="1"/>
  <c r="W116" i="10"/>
  <c r="AI17" i="10"/>
  <c r="AI116" i="10" s="1"/>
  <c r="AH119" i="2"/>
  <c r="AH117" i="2"/>
  <c r="V116" i="16"/>
  <c r="AH17" i="16"/>
  <c r="AH116" i="16" s="1"/>
  <c r="AH118" i="16" s="1"/>
  <c r="V116" i="8"/>
  <c r="AH17" i="8"/>
  <c r="AH116" i="8" s="1"/>
  <c r="AH118" i="8" s="1"/>
  <c r="W116" i="11"/>
  <c r="AI17" i="11"/>
  <c r="AI116" i="11" s="1"/>
  <c r="AH114" i="16"/>
  <c r="V117" i="16"/>
  <c r="V117" i="12"/>
  <c r="AH114" i="12"/>
  <c r="AH117" i="4"/>
  <c r="AH119" i="4"/>
  <c r="V116" i="14"/>
  <c r="AH17" i="14"/>
  <c r="AH116" i="14" s="1"/>
  <c r="V116" i="10"/>
  <c r="V120" i="10" s="1"/>
  <c r="AH17" i="10"/>
  <c r="AH116" i="10" s="1"/>
  <c r="V120" i="4"/>
  <c r="AI17" i="13"/>
  <c r="AI116" i="13" s="1"/>
  <c r="AH119" i="13" s="1"/>
  <c r="W116" i="13"/>
  <c r="W116" i="9"/>
  <c r="AI17" i="9"/>
  <c r="AI116" i="9" s="1"/>
  <c r="V119" i="14"/>
  <c r="V117" i="14"/>
  <c r="AH114" i="14"/>
  <c r="AH114" i="10"/>
  <c r="V117" i="10"/>
  <c r="V119" i="4"/>
  <c r="AH114" i="11"/>
  <c r="V117" i="11"/>
  <c r="AH117" i="9"/>
  <c r="V116" i="13"/>
  <c r="AH17" i="13"/>
  <c r="AH116" i="13" s="1"/>
  <c r="V116" i="9"/>
  <c r="AH17" i="9"/>
  <c r="AH116" i="9" s="1"/>
  <c r="AH120" i="9" s="1"/>
  <c r="AH120" i="2"/>
  <c r="AH118" i="14"/>
  <c r="V117" i="7"/>
  <c r="AH114" i="7"/>
  <c r="V120" i="2"/>
  <c r="AH17" i="12"/>
  <c r="AH116" i="12" s="1"/>
  <c r="V116" i="12"/>
  <c r="V119" i="12" s="1"/>
  <c r="W116" i="15"/>
  <c r="AI17" i="15"/>
  <c r="AI116" i="15" s="1"/>
  <c r="W116" i="7"/>
  <c r="AI17" i="7"/>
  <c r="AI116" i="7" s="1"/>
  <c r="V117" i="8"/>
  <c r="AH114" i="8"/>
  <c r="AH117" i="13"/>
  <c r="V116" i="15"/>
  <c r="AH17" i="15"/>
  <c r="AH116" i="15" s="1"/>
  <c r="V116" i="11"/>
  <c r="AH17" i="11"/>
  <c r="AH116" i="11" s="1"/>
  <c r="V116" i="7"/>
  <c r="AH17" i="7"/>
  <c r="AH116" i="7" s="1"/>
  <c r="W116" i="16"/>
  <c r="V119" i="16" s="1"/>
  <c r="AI17" i="16"/>
  <c r="AI116" i="16" s="1"/>
  <c r="W116" i="12"/>
  <c r="AI17" i="12"/>
  <c r="AI116" i="12" s="1"/>
  <c r="AI17" i="8"/>
  <c r="AI116" i="8" s="1"/>
  <c r="W116" i="8"/>
  <c r="AH114" i="15"/>
  <c r="AH117" i="15" s="1"/>
  <c r="V117" i="15"/>
  <c r="V119" i="2"/>
  <c r="AH118" i="15"/>
  <c r="AH118" i="4"/>
  <c r="AH120" i="15" l="1"/>
  <c r="AH120" i="14"/>
  <c r="AH120" i="13"/>
  <c r="AH120" i="12"/>
  <c r="AH120" i="11"/>
  <c r="AH118" i="9"/>
  <c r="AH119" i="9"/>
  <c r="V120" i="9"/>
  <c r="V119" i="9"/>
  <c r="V118" i="9"/>
  <c r="AH120" i="10"/>
  <c r="AH118" i="10"/>
  <c r="AH119" i="16"/>
  <c r="AH117" i="16"/>
  <c r="V120" i="8"/>
  <c r="V118" i="8"/>
  <c r="AH120" i="7"/>
  <c r="AH119" i="8"/>
  <c r="AH117" i="8"/>
  <c r="AH118" i="7"/>
  <c r="AH120" i="16"/>
  <c r="V120" i="7"/>
  <c r="V118" i="7"/>
  <c r="V120" i="15"/>
  <c r="V118" i="15"/>
  <c r="V119" i="8"/>
  <c r="AH119" i="15"/>
  <c r="V119" i="7"/>
  <c r="V120" i="13"/>
  <c r="V119" i="13"/>
  <c r="V118" i="13"/>
  <c r="AH117" i="10"/>
  <c r="AH119" i="10"/>
  <c r="V120" i="16"/>
  <c r="V118" i="16"/>
  <c r="V120" i="11"/>
  <c r="V118" i="11"/>
  <c r="V120" i="12"/>
  <c r="V118" i="12"/>
  <c r="AH117" i="14"/>
  <c r="AH119" i="14"/>
  <c r="AH117" i="12"/>
  <c r="AH119" i="12"/>
  <c r="AH118" i="12"/>
  <c r="AH118" i="13"/>
  <c r="V119" i="11"/>
  <c r="V118" i="10"/>
  <c r="AH118" i="11"/>
  <c r="V119" i="15"/>
  <c r="AH117" i="7"/>
  <c r="AH119" i="7"/>
  <c r="AH117" i="11"/>
  <c r="AH119" i="11"/>
  <c r="V119" i="10"/>
  <c r="V120" i="14"/>
  <c r="V118" i="14"/>
  <c r="AH120" i="8"/>
</calcChain>
</file>

<file path=xl/sharedStrings.xml><?xml version="1.0" encoding="utf-8"?>
<sst xmlns="http://schemas.openxmlformats.org/spreadsheetml/2006/main" count="3280" uniqueCount="200">
  <si>
    <t>REKAPITULASI RAWAT INAP TAHUN 2017</t>
  </si>
  <si>
    <t>Ruang</t>
  </si>
  <si>
    <t>: ARIMBI</t>
  </si>
  <si>
    <t>NO</t>
  </si>
  <si>
    <t>URAIAN KEGIATAN</t>
  </si>
  <si>
    <t xml:space="preserve">BULAN </t>
  </si>
  <si>
    <t>JUMLAH</t>
  </si>
  <si>
    <t>L</t>
  </si>
  <si>
    <t>P</t>
  </si>
  <si>
    <t>I</t>
  </si>
  <si>
    <t>Jumlah Pasien di Rawat</t>
  </si>
  <si>
    <t>II</t>
  </si>
  <si>
    <t>Jumlah Pasien Awal Bulan</t>
  </si>
  <si>
    <t>III</t>
  </si>
  <si>
    <t>Jumlah Pasien Masuk :</t>
  </si>
  <si>
    <t>a.</t>
  </si>
  <si>
    <t>Lama</t>
  </si>
  <si>
    <t>b.</t>
  </si>
  <si>
    <t>Baru</t>
  </si>
  <si>
    <t>c.</t>
  </si>
  <si>
    <t>Pindahan</t>
  </si>
  <si>
    <t>IV</t>
  </si>
  <si>
    <t>Jumlah Pasien Keluar :</t>
  </si>
  <si>
    <t>Pulang Biasa</t>
  </si>
  <si>
    <t>Pulang Paksa</t>
  </si>
  <si>
    <t>Pulang Lari/Cuti</t>
  </si>
  <si>
    <t>d.</t>
  </si>
  <si>
    <t>Dirujuk</t>
  </si>
  <si>
    <t>e.</t>
  </si>
  <si>
    <t>Meninggal</t>
  </si>
  <si>
    <t>Dipindahkan</t>
  </si>
  <si>
    <t>V</t>
  </si>
  <si>
    <t>Rincian Pasien Meninggal</t>
  </si>
  <si>
    <t>&lt; 48 jam</t>
  </si>
  <si>
    <t>&gt; 48 jam</t>
  </si>
  <si>
    <t>VI</t>
  </si>
  <si>
    <t>Jumlah Pasien Akhir Bulan</t>
  </si>
  <si>
    <t>VII</t>
  </si>
  <si>
    <t>Jumlah Hari Perawatan</t>
  </si>
  <si>
    <t xml:space="preserve">a. </t>
  </si>
  <si>
    <t>HP bulanan</t>
  </si>
  <si>
    <t xml:space="preserve">b. </t>
  </si>
  <si>
    <t>HP SJP</t>
  </si>
  <si>
    <t>VIII</t>
  </si>
  <si>
    <t>Lama Dirawat Pasien :</t>
  </si>
  <si>
    <t>Pasien Pulang</t>
  </si>
  <si>
    <t>Pasien Dipindahkan</t>
  </si>
  <si>
    <t>IX</t>
  </si>
  <si>
    <t>Kelas Pasien</t>
  </si>
  <si>
    <t>Utama/VIP</t>
  </si>
  <si>
    <t>Kelas III Kemenkes</t>
  </si>
  <si>
    <t>I Bayar</t>
  </si>
  <si>
    <t>II Bayar</t>
  </si>
  <si>
    <t>III Bayar</t>
  </si>
  <si>
    <t>f.</t>
  </si>
  <si>
    <t>I BPJS</t>
  </si>
  <si>
    <t>g.</t>
  </si>
  <si>
    <t>II BPJS</t>
  </si>
  <si>
    <t>h.</t>
  </si>
  <si>
    <t>III BPJS</t>
  </si>
  <si>
    <t>i.</t>
  </si>
  <si>
    <t>Jamkesda/NON BPJS</t>
  </si>
  <si>
    <t>X</t>
  </si>
  <si>
    <t>Data Geografis Pasien :</t>
  </si>
  <si>
    <t>Kota Jambi</t>
  </si>
  <si>
    <t>Tanjab Timur</t>
  </si>
  <si>
    <t>Tanjab Barat</t>
  </si>
  <si>
    <t>Muaro Bungo</t>
  </si>
  <si>
    <t>Tebo</t>
  </si>
  <si>
    <t>Batang Hari</t>
  </si>
  <si>
    <t>Muaro Jambi</t>
  </si>
  <si>
    <t>Merangin</t>
  </si>
  <si>
    <t>j.</t>
  </si>
  <si>
    <t>Sarolangun</t>
  </si>
  <si>
    <t>k.</t>
  </si>
  <si>
    <t>Kerinci</t>
  </si>
  <si>
    <t>l.</t>
  </si>
  <si>
    <t>Lain-lain</t>
  </si>
  <si>
    <t>m</t>
  </si>
  <si>
    <t>Sungai Penuh</t>
  </si>
  <si>
    <t>XI</t>
  </si>
  <si>
    <t>Jumlah Pasien Menurut Umur</t>
  </si>
  <si>
    <t>-</t>
  </si>
  <si>
    <t>0-12 tahun</t>
  </si>
  <si>
    <t>13-18 tahun</t>
  </si>
  <si>
    <t>19- 24</t>
  </si>
  <si>
    <t>25 - 44</t>
  </si>
  <si>
    <t xml:space="preserve">45 - 61 </t>
  </si>
  <si>
    <t>&gt; 61  tahun ke atas</t>
  </si>
  <si>
    <t>XII</t>
  </si>
  <si>
    <t>Jumlah Pasien Menurut Pendidikan</t>
  </si>
  <si>
    <t>Tidak Sekolah (TS)</t>
  </si>
  <si>
    <t>SD</t>
  </si>
  <si>
    <t>SLTP</t>
  </si>
  <si>
    <t>SLTA</t>
  </si>
  <si>
    <t>PT/AK</t>
  </si>
  <si>
    <t>XIII</t>
  </si>
  <si>
    <t>Jumlah Pasien Menurut Pekerjaan</t>
  </si>
  <si>
    <t>PNS</t>
  </si>
  <si>
    <t>Pensiunan</t>
  </si>
  <si>
    <t>TNI/POLRI</t>
  </si>
  <si>
    <t>Swasta</t>
  </si>
  <si>
    <t>Tani</t>
  </si>
  <si>
    <t>Pelajar</t>
  </si>
  <si>
    <t>Ikut Orangtua/tidak kerja/IRT</t>
  </si>
  <si>
    <t>Diagnosis Medik</t>
  </si>
  <si>
    <t>F03</t>
  </si>
  <si>
    <t>F09</t>
  </si>
  <si>
    <t>F10</t>
  </si>
  <si>
    <t>F15.9</t>
  </si>
  <si>
    <t>F20.0</t>
  </si>
  <si>
    <t>F20.1</t>
  </si>
  <si>
    <t>F20.3</t>
  </si>
  <si>
    <t>F20.6</t>
  </si>
  <si>
    <t>F20.8</t>
  </si>
  <si>
    <t>F20.9</t>
  </si>
  <si>
    <t>F23</t>
  </si>
  <si>
    <t>F32</t>
  </si>
  <si>
    <t>GMO</t>
  </si>
  <si>
    <t>Visum</t>
  </si>
  <si>
    <t>Diagnosis Keperawatan</t>
  </si>
  <si>
    <t>Risiko Perilaku Kekerasan</t>
  </si>
  <si>
    <t>Halusinasi</t>
  </si>
  <si>
    <t>Waham</t>
  </si>
  <si>
    <t>Risiko Bunuh Diri</t>
  </si>
  <si>
    <t>Isolasi Sosial</t>
  </si>
  <si>
    <t>Harga Diri Rendah</t>
  </si>
  <si>
    <t>Defisit Perawatan Diri</t>
  </si>
  <si>
    <t>XIV</t>
  </si>
  <si>
    <t>O</t>
  </si>
  <si>
    <t>XV</t>
  </si>
  <si>
    <t>A</t>
  </si>
  <si>
    <t>Jumlah Tempat Tidur</t>
  </si>
  <si>
    <t>XVI</t>
  </si>
  <si>
    <t>D</t>
  </si>
  <si>
    <t>Jumlah Pasien Keluar (Hidup/Mati)</t>
  </si>
  <si>
    <t>XVIII</t>
  </si>
  <si>
    <t>BOR</t>
  </si>
  <si>
    <t>XIX</t>
  </si>
  <si>
    <t>LOS</t>
  </si>
  <si>
    <t>XX</t>
  </si>
  <si>
    <t>TOI</t>
  </si>
  <si>
    <t>XXI</t>
  </si>
  <si>
    <t>BTO</t>
  </si>
  <si>
    <t>ALFA</t>
  </si>
  <si>
    <t>ARIMBI</t>
  </si>
  <si>
    <t>ARJUNA</t>
  </si>
  <si>
    <t>BETA</t>
  </si>
  <si>
    <t>DELTA</t>
  </si>
  <si>
    <t>EPSILON</t>
  </si>
  <si>
    <t>GAMA</t>
  </si>
  <si>
    <t>NARKOBA</t>
  </si>
  <si>
    <t>OMEGA</t>
  </si>
  <si>
    <t>PEGA</t>
  </si>
  <si>
    <t>SHINTA</t>
  </si>
  <si>
    <t>SIGMA</t>
  </si>
  <si>
    <t>SRIKANDI</t>
  </si>
  <si>
    <t>TETA</t>
  </si>
  <si>
    <t>YUDISTIRA</t>
  </si>
  <si>
    <t>REKAPITULASI RAWAT INAP RSJ DAERAH PROVINSI JAMBI</t>
  </si>
  <si>
    <t>JANUARI</t>
  </si>
  <si>
    <t>FEBRUARI</t>
  </si>
  <si>
    <t>MARET</t>
  </si>
  <si>
    <t>APRIL</t>
  </si>
  <si>
    <t>MEI</t>
  </si>
  <si>
    <t>JUNI</t>
  </si>
  <si>
    <t>JULI</t>
  </si>
  <si>
    <t>AGUSTUS</t>
  </si>
  <si>
    <t>SEPTEMBER</t>
  </si>
  <si>
    <t>OKTOBER</t>
  </si>
  <si>
    <t>NOVEMBER</t>
  </si>
  <si>
    <t>DESEMBER</t>
  </si>
  <si>
    <t>Pulang Lari / Cuti</t>
  </si>
  <si>
    <t>lain -lain</t>
  </si>
  <si>
    <t>m.</t>
  </si>
  <si>
    <t>sei penuh</t>
  </si>
  <si>
    <t>XVII</t>
  </si>
  <si>
    <t>ALOS</t>
  </si>
  <si>
    <t>XXII</t>
  </si>
  <si>
    <t>XXIII</t>
  </si>
  <si>
    <t>NDR</t>
  </si>
  <si>
    <t>XXIV</t>
  </si>
  <si>
    <t>GDR</t>
  </si>
  <si>
    <t>TAHUN 2017</t>
  </si>
  <si>
    <t>Tidak Kerja</t>
  </si>
  <si>
    <t>Jumlah Pasien Keluar</t>
  </si>
  <si>
    <t>INDIKATOR MUTU UMUM RAWAT INAP RSJ TAHUN 2016</t>
  </si>
  <si>
    <t>INDIKATOR</t>
  </si>
  <si>
    <t>JAN</t>
  </si>
  <si>
    <t>FEB</t>
  </si>
  <si>
    <t>MAR</t>
  </si>
  <si>
    <t>APR</t>
  </si>
  <si>
    <t>JUN</t>
  </si>
  <si>
    <t>JUL</t>
  </si>
  <si>
    <t>AGU</t>
  </si>
  <si>
    <t>SEP</t>
  </si>
  <si>
    <t>OKT</t>
  </si>
  <si>
    <t>NOP</t>
  </si>
  <si>
    <t>DES</t>
  </si>
  <si>
    <t>340 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</si>
</sst>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;[Red]#,##0.00"/>
  </numFmts>
  <fonts count="22" x14ac:knownFonts="1">
    <font>
      <sz val="11"/>
      <color theme="1"/>
      <name val="Calibri"/>
      <family val="2"/>
      <charset val="1"/>
      <scheme val="minor"/>
    </font>
    <font>
      <b/>
      <sz val="11"/>
      <name val="Calibri"/>
      <family val="2"/>
    </font>
    <font>
      <sz val="10"/>
      <name val="Calibri"/>
      <family val="2"/>
      <scheme val="minor"/>
    </font>
    <font>
      <sz val="10"/>
      <color theme="1"/>
      <name val="Calibri"/>
      <family val="2"/>
      <charset val="1"/>
      <scheme val="minor"/>
    </font>
    <font>
      <sz val="10"/>
      <name val="Calibri"/>
      <family val="2"/>
      <charset val="1"/>
      <scheme val="minor"/>
    </font>
    <font>
      <b/>
      <sz val="10"/>
      <name val="Arial Narrow"/>
      <family val="2"/>
    </font>
    <font>
      <sz val="10"/>
      <name val="Arial Narrow"/>
      <family val="2"/>
    </font>
    <font>
      <sz val="8"/>
      <name val="Calibri"/>
      <family val="2"/>
      <scheme val="minor"/>
    </font>
    <font>
      <b/>
      <sz val="16"/>
      <name val="Calibri"/>
      <family val="2"/>
    </font>
    <font>
      <sz val="11"/>
      <name val="Calibri"/>
      <family val="2"/>
      <scheme val="minor"/>
    </font>
    <font>
      <b/>
      <sz val="9"/>
      <name val="Arial Narrow"/>
      <family val="2"/>
    </font>
    <font>
      <b/>
      <sz val="10"/>
      <name val="Arial Black"/>
      <family val="2"/>
    </font>
    <font>
      <b/>
      <sz val="8"/>
      <name val="Arial Narrow"/>
      <family val="2"/>
    </font>
    <font>
      <sz val="8"/>
      <name val="Arial Narrow"/>
      <family val="2"/>
    </font>
    <font>
      <sz val="8"/>
      <color rgb="FFFF0000"/>
      <name val="Arial Narrow"/>
      <family val="2"/>
    </font>
    <font>
      <sz val="9"/>
      <name val="Arial Narrow"/>
      <family val="2"/>
    </font>
    <font>
      <sz val="9"/>
      <name val="Arial"/>
      <family val="2"/>
    </font>
    <font>
      <sz val="8"/>
      <name val="Arial"/>
      <family val="2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0"/>
      <name val="Calibri"/>
      <family val="2"/>
    </font>
    <font>
      <b/>
      <sz val="1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4">
    <xf numFmtId="0" fontId="0" fillId="0" borderId="0" xfId="0"/>
    <xf numFmtId="0" fontId="2" fillId="0" borderId="0" xfId="0" applyFont="1" applyProtection="1">
      <protection locked="0"/>
    </xf>
    <xf numFmtId="0" fontId="2" fillId="0" borderId="0" xfId="0" applyFont="1" applyAlignment="1" applyProtection="1">
      <alignment horizontal="center"/>
      <protection locked="0"/>
    </xf>
    <xf numFmtId="0" fontId="2" fillId="0" borderId="0" xfId="0" applyFont="1" applyFill="1" applyAlignment="1" applyProtection="1">
      <alignment horizontal="center"/>
      <protection locked="0"/>
    </xf>
    <xf numFmtId="0" fontId="3" fillId="0" borderId="0" xfId="0" applyFont="1"/>
    <xf numFmtId="0" fontId="4" fillId="0" borderId="0" xfId="0" applyFont="1" applyAlignment="1" applyProtection="1">
      <alignment vertical="center"/>
      <protection locked="0"/>
    </xf>
    <xf numFmtId="0" fontId="6" fillId="0" borderId="15" xfId="0" applyFont="1" applyFill="1" applyBorder="1" applyAlignment="1" applyProtection="1">
      <alignment horizontal="center" vertical="center"/>
    </xf>
    <xf numFmtId="0" fontId="6" fillId="2" borderId="16" xfId="0" applyFont="1" applyFill="1" applyBorder="1" applyAlignment="1" applyProtection="1">
      <alignment horizontal="center" vertical="center"/>
      <protection locked="0"/>
    </xf>
    <xf numFmtId="0" fontId="6" fillId="2" borderId="17" xfId="0" applyFont="1" applyFill="1" applyBorder="1" applyAlignment="1" applyProtection="1">
      <alignment horizontal="left" vertical="center"/>
      <protection locked="0"/>
    </xf>
    <xf numFmtId="0" fontId="6" fillId="2" borderId="18" xfId="0" applyFont="1" applyFill="1" applyBorder="1" applyAlignment="1" applyProtection="1">
      <alignment vertical="center"/>
      <protection locked="0"/>
    </xf>
    <xf numFmtId="0" fontId="2" fillId="0" borderId="19" xfId="0" applyNumberFormat="1" applyFont="1" applyFill="1" applyBorder="1" applyAlignment="1" applyProtection="1">
      <alignment horizontal="center" vertical="center"/>
    </xf>
    <xf numFmtId="0" fontId="6" fillId="2" borderId="20" xfId="0" applyFont="1" applyFill="1" applyBorder="1" applyAlignment="1" applyProtection="1">
      <alignment horizontal="center" vertical="center"/>
      <protection locked="0"/>
    </xf>
    <xf numFmtId="0" fontId="6" fillId="2" borderId="4" xfId="0" applyFont="1" applyFill="1" applyBorder="1" applyAlignment="1" applyProtection="1">
      <alignment horizontal="center" vertical="center"/>
      <protection locked="0"/>
    </xf>
    <xf numFmtId="0" fontId="6" fillId="2" borderId="6" xfId="0" applyFont="1" applyFill="1" applyBorder="1" applyAlignment="1" applyProtection="1">
      <alignment vertical="center"/>
      <protection locked="0"/>
    </xf>
    <xf numFmtId="0" fontId="6" fillId="2" borderId="4" xfId="0" applyFont="1" applyFill="1" applyBorder="1" applyAlignment="1" applyProtection="1">
      <alignment horizontal="left" vertical="center"/>
      <protection locked="0"/>
    </xf>
    <xf numFmtId="0" fontId="6" fillId="2" borderId="20" xfId="0" applyFont="1" applyFill="1" applyBorder="1" applyAlignment="1" applyProtection="1">
      <alignment horizontal="center"/>
      <protection locked="0"/>
    </xf>
    <xf numFmtId="0" fontId="6" fillId="2" borderId="4" xfId="0" applyFont="1" applyFill="1" applyBorder="1" applyAlignment="1" applyProtection="1">
      <alignment horizontal="center"/>
      <protection locked="0"/>
    </xf>
    <xf numFmtId="0" fontId="6" fillId="2" borderId="6" xfId="0" applyFont="1" applyFill="1" applyBorder="1" applyProtection="1">
      <protection locked="0"/>
    </xf>
    <xf numFmtId="0" fontId="6" fillId="2" borderId="6" xfId="0" applyFont="1" applyFill="1" applyBorder="1" applyAlignment="1" applyProtection="1">
      <alignment vertical="center" wrapText="1"/>
      <protection locked="0"/>
    </xf>
    <xf numFmtId="0" fontId="4" fillId="0" borderId="20" xfId="0" applyFont="1" applyBorder="1" applyProtection="1">
      <protection locked="0"/>
    </xf>
    <xf numFmtId="0" fontId="4" fillId="0" borderId="4" xfId="0" applyFont="1" applyBorder="1" applyAlignment="1" applyProtection="1">
      <alignment horizontal="center"/>
      <protection locked="0"/>
    </xf>
    <xf numFmtId="0" fontId="4" fillId="0" borderId="6" xfId="0" applyFont="1" applyBorder="1" applyProtection="1">
      <protection locked="0"/>
    </xf>
    <xf numFmtId="0" fontId="4" fillId="0" borderId="4" xfId="0" applyFont="1" applyBorder="1" applyAlignment="1" applyProtection="1">
      <alignment horizontal="left" vertical="center"/>
      <protection locked="0"/>
    </xf>
    <xf numFmtId="0" fontId="4" fillId="0" borderId="6" xfId="0" applyFont="1" applyBorder="1" applyAlignment="1" applyProtection="1">
      <alignment vertical="center"/>
      <protection locked="0"/>
    </xf>
    <xf numFmtId="0" fontId="2" fillId="0" borderId="6" xfId="0" applyFont="1" applyBorder="1" applyAlignment="1" applyProtection="1">
      <alignment vertical="center"/>
      <protection locked="0"/>
    </xf>
    <xf numFmtId="0" fontId="6" fillId="0" borderId="20" xfId="0" applyNumberFormat="1" applyFont="1" applyFill="1" applyBorder="1" applyAlignment="1" applyProtection="1">
      <alignment horizontal="center" vertical="center"/>
    </xf>
    <xf numFmtId="0" fontId="2" fillId="0" borderId="20" xfId="0" applyNumberFormat="1" applyFont="1" applyFill="1" applyBorder="1" applyAlignment="1" applyProtection="1">
      <alignment horizontal="center" vertical="center"/>
    </xf>
    <xf numFmtId="0" fontId="6" fillId="2" borderId="4" xfId="0" applyFont="1" applyFill="1" applyBorder="1" applyAlignment="1" applyProtection="1">
      <alignment horizontal="center" vertical="center"/>
      <protection locked="0"/>
    </xf>
    <xf numFmtId="0" fontId="9" fillId="0" borderId="0" xfId="0" applyFont="1"/>
    <xf numFmtId="0" fontId="8" fillId="2" borderId="21" xfId="0" applyFont="1" applyFill="1" applyBorder="1" applyAlignment="1">
      <alignment vertical="center"/>
    </xf>
    <xf numFmtId="0" fontId="13" fillId="0" borderId="1" xfId="0" applyFont="1" applyFill="1" applyBorder="1" applyAlignment="1">
      <alignment horizontal="center"/>
    </xf>
    <xf numFmtId="0" fontId="14" fillId="0" borderId="1" xfId="0" applyFont="1" applyFill="1" applyBorder="1" applyAlignment="1">
      <alignment horizontal="center"/>
    </xf>
    <xf numFmtId="1" fontId="15" fillId="2" borderId="16" xfId="0" applyNumberFormat="1" applyFont="1" applyFill="1" applyBorder="1" applyAlignment="1">
      <alignment horizontal="center" vertical="center"/>
    </xf>
    <xf numFmtId="1" fontId="16" fillId="2" borderId="17" xfId="0" applyNumberFormat="1" applyFont="1" applyFill="1" applyBorder="1" applyAlignment="1">
      <alignment vertical="center"/>
    </xf>
    <xf numFmtId="1" fontId="16" fillId="2" borderId="18" xfId="0" applyNumberFormat="1" applyFont="1" applyFill="1" applyBorder="1" applyAlignment="1">
      <alignment vertical="center"/>
    </xf>
    <xf numFmtId="3" fontId="17" fillId="0" borderId="16" xfId="0" applyNumberFormat="1" applyFont="1" applyFill="1" applyBorder="1" applyAlignment="1">
      <alignment horizontal="center" vertical="center"/>
    </xf>
    <xf numFmtId="3" fontId="17" fillId="0" borderId="16" xfId="0" applyNumberFormat="1" applyFont="1" applyBorder="1" applyAlignment="1">
      <alignment horizontal="center" vertical="center"/>
    </xf>
    <xf numFmtId="1" fontId="15" fillId="2" borderId="20" xfId="0" applyNumberFormat="1" applyFont="1" applyFill="1" applyBorder="1" applyAlignment="1">
      <alignment horizontal="center" vertical="center"/>
    </xf>
    <xf numFmtId="1" fontId="16" fillId="2" borderId="4" xfId="0" applyNumberFormat="1" applyFont="1" applyFill="1" applyBorder="1" applyAlignment="1">
      <alignment vertical="center"/>
    </xf>
    <xf numFmtId="1" fontId="16" fillId="2" borderId="6" xfId="0" applyNumberFormat="1" applyFont="1" applyFill="1" applyBorder="1" applyAlignment="1">
      <alignment vertical="center"/>
    </xf>
    <xf numFmtId="3" fontId="17" fillId="0" borderId="20" xfId="0" applyNumberFormat="1" applyFont="1" applyFill="1" applyBorder="1" applyAlignment="1">
      <alignment horizontal="center" vertical="center"/>
    </xf>
    <xf numFmtId="3" fontId="17" fillId="0" borderId="20" xfId="0" applyNumberFormat="1" applyFont="1" applyBorder="1" applyAlignment="1">
      <alignment horizontal="center" vertical="center"/>
    </xf>
    <xf numFmtId="1" fontId="16" fillId="2" borderId="4" xfId="0" applyNumberFormat="1" applyFont="1" applyFill="1" applyBorder="1" applyAlignment="1">
      <alignment horizontal="center" vertical="center"/>
    </xf>
    <xf numFmtId="1" fontId="13" fillId="2" borderId="20" xfId="0" applyNumberFormat="1" applyFont="1" applyFill="1" applyBorder="1" applyAlignment="1">
      <alignment horizontal="center" vertical="center"/>
    </xf>
    <xf numFmtId="0" fontId="7" fillId="0" borderId="0" xfId="0" applyFont="1"/>
    <xf numFmtId="1" fontId="16" fillId="2" borderId="6" xfId="0" applyNumberFormat="1" applyFont="1" applyFill="1" applyBorder="1" applyAlignment="1">
      <alignment vertical="center" wrapText="1"/>
    </xf>
    <xf numFmtId="0" fontId="7" fillId="0" borderId="0" xfId="0" applyFont="1" applyAlignment="1">
      <alignment vertical="center"/>
    </xf>
    <xf numFmtId="1" fontId="18" fillId="0" borderId="4" xfId="0" applyNumberFormat="1" applyFont="1" applyBorder="1" applyAlignment="1" applyProtection="1">
      <alignment vertical="center"/>
      <protection locked="0"/>
    </xf>
    <xf numFmtId="1" fontId="18" fillId="0" borderId="6" xfId="0" applyNumberFormat="1" applyFont="1" applyBorder="1" applyAlignment="1" applyProtection="1">
      <alignment vertical="center"/>
      <protection locked="0"/>
    </xf>
    <xf numFmtId="1" fontId="16" fillId="2" borderId="4" xfId="0" applyNumberFormat="1" applyFont="1" applyFill="1" applyBorder="1" applyAlignment="1" applyProtection="1">
      <alignment horizontal="center" vertical="center"/>
      <protection locked="0"/>
    </xf>
    <xf numFmtId="1" fontId="16" fillId="2" borderId="4" xfId="0" applyNumberFormat="1" applyFont="1" applyFill="1" applyBorder="1" applyAlignment="1" applyProtection="1">
      <alignment horizontal="left" vertical="center"/>
      <protection locked="0"/>
    </xf>
    <xf numFmtId="3" fontId="17" fillId="0" borderId="19" xfId="0" applyNumberFormat="1" applyFont="1" applyFill="1" applyBorder="1" applyAlignment="1">
      <alignment horizontal="center" vertical="center"/>
    </xf>
    <xf numFmtId="3" fontId="17" fillId="0" borderId="6" xfId="0" applyNumberFormat="1" applyFont="1" applyFill="1" applyBorder="1" applyAlignment="1">
      <alignment horizontal="center" vertical="center"/>
    </xf>
    <xf numFmtId="1" fontId="15" fillId="2" borderId="22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3" fontId="17" fillId="0" borderId="6" xfId="0" applyNumberFormat="1" applyFont="1" applyBorder="1" applyAlignment="1">
      <alignment horizontal="center" vertical="center"/>
    </xf>
    <xf numFmtId="0" fontId="20" fillId="2" borderId="20" xfId="0" applyFont="1" applyFill="1" applyBorder="1" applyAlignment="1">
      <alignment horizontal="center" vertical="center"/>
    </xf>
    <xf numFmtId="2" fontId="7" fillId="0" borderId="4" xfId="0" applyNumberFormat="1" applyFont="1" applyFill="1" applyBorder="1" applyAlignment="1">
      <alignment vertical="center"/>
    </xf>
    <xf numFmtId="1" fontId="18" fillId="0" borderId="4" xfId="0" applyNumberFormat="1" applyFont="1" applyBorder="1" applyAlignment="1">
      <alignment vertical="center"/>
    </xf>
    <xf numFmtId="164" fontId="7" fillId="2" borderId="4" xfId="0" applyNumberFormat="1" applyFont="1" applyFill="1" applyBorder="1" applyAlignment="1">
      <alignment vertical="center" wrapText="1"/>
    </xf>
    <xf numFmtId="1" fontId="16" fillId="2" borderId="22" xfId="0" applyNumberFormat="1" applyFont="1" applyFill="1" applyBorder="1" applyAlignment="1">
      <alignment horizontal="center" vertical="center"/>
    </xf>
    <xf numFmtId="1" fontId="18" fillId="0" borderId="23" xfId="0" applyNumberFormat="1" applyFont="1" applyBorder="1" applyAlignment="1">
      <alignment vertical="center"/>
    </xf>
    <xf numFmtId="164" fontId="7" fillId="2" borderId="23" xfId="0" applyNumberFormat="1" applyFont="1" applyFill="1" applyBorder="1" applyAlignment="1">
      <alignment vertical="center" wrapText="1"/>
    </xf>
    <xf numFmtId="0" fontId="1" fillId="2" borderId="0" xfId="0" applyFont="1" applyFill="1" applyBorder="1" applyAlignment="1" applyProtection="1">
      <alignment horizontal="center" vertical="center"/>
      <protection locked="0"/>
    </xf>
    <xf numFmtId="0" fontId="5" fillId="2" borderId="1" xfId="0" applyFont="1" applyFill="1" applyBorder="1" applyAlignment="1" applyProtection="1">
      <alignment horizontal="center" vertical="center"/>
    </xf>
    <xf numFmtId="0" fontId="5" fillId="2" borderId="7" xfId="0" applyFont="1" applyFill="1" applyBorder="1" applyAlignment="1" applyProtection="1">
      <alignment horizontal="center" vertical="center"/>
    </xf>
    <xf numFmtId="0" fontId="5" fillId="2" borderId="12" xfId="0" applyFont="1" applyFill="1" applyBorder="1" applyAlignment="1" applyProtection="1">
      <alignment horizontal="center" vertical="center"/>
    </xf>
    <xf numFmtId="0" fontId="5" fillId="2" borderId="2" xfId="0" applyFont="1" applyFill="1" applyBorder="1" applyAlignment="1" applyProtection="1">
      <alignment horizontal="center" vertical="center"/>
    </xf>
    <xf numFmtId="0" fontId="5" fillId="2" borderId="3" xfId="0" applyFont="1" applyFill="1" applyBorder="1" applyAlignment="1" applyProtection="1">
      <alignment horizontal="center" vertical="center"/>
    </xf>
    <xf numFmtId="0" fontId="5" fillId="2" borderId="8" xfId="0" applyFont="1" applyFill="1" applyBorder="1" applyAlignment="1" applyProtection="1">
      <alignment horizontal="center" vertical="center"/>
    </xf>
    <xf numFmtId="0" fontId="5" fillId="2" borderId="9" xfId="0" applyFont="1" applyFill="1" applyBorder="1" applyAlignment="1" applyProtection="1">
      <alignment horizontal="center" vertical="center"/>
    </xf>
    <xf numFmtId="0" fontId="5" fillId="2" borderId="13" xfId="0" applyFont="1" applyFill="1" applyBorder="1" applyAlignment="1" applyProtection="1">
      <alignment horizontal="center" vertical="center"/>
    </xf>
    <xf numFmtId="0" fontId="5" fillId="2" borderId="14" xfId="0" applyFont="1" applyFill="1" applyBorder="1" applyAlignment="1" applyProtection="1">
      <alignment horizontal="center" vertical="center"/>
    </xf>
    <xf numFmtId="0" fontId="5" fillId="0" borderId="4" xfId="0" applyFont="1" applyFill="1" applyBorder="1" applyAlignment="1" applyProtection="1">
      <alignment horizontal="center" vertical="center"/>
    </xf>
    <xf numFmtId="0" fontId="5" fillId="0" borderId="5" xfId="0" applyFont="1" applyFill="1" applyBorder="1" applyAlignment="1" applyProtection="1">
      <alignment horizontal="center" vertical="center"/>
    </xf>
    <xf numFmtId="0" fontId="5" fillId="0" borderId="6" xfId="0" applyFont="1" applyFill="1" applyBorder="1" applyAlignment="1" applyProtection="1">
      <alignment horizontal="center" vertical="center"/>
    </xf>
    <xf numFmtId="0" fontId="5" fillId="0" borderId="2" xfId="0" applyFont="1" applyFill="1" applyBorder="1" applyAlignment="1" applyProtection="1">
      <alignment horizontal="center" vertical="center"/>
    </xf>
    <xf numFmtId="0" fontId="5" fillId="0" borderId="3" xfId="0" applyFont="1" applyFill="1" applyBorder="1" applyAlignment="1" applyProtection="1">
      <alignment horizontal="center" vertical="center"/>
    </xf>
    <xf numFmtId="0" fontId="5" fillId="0" borderId="10" xfId="0" applyFont="1" applyFill="1" applyBorder="1" applyAlignment="1" applyProtection="1">
      <alignment horizontal="center" vertical="center"/>
    </xf>
    <xf numFmtId="0" fontId="5" fillId="0" borderId="11" xfId="0" applyFont="1" applyFill="1" applyBorder="1" applyAlignment="1" applyProtection="1">
      <alignment horizontal="center" vertical="center"/>
    </xf>
    <xf numFmtId="0" fontId="5" fillId="0" borderId="10" xfId="0" applyFont="1" applyFill="1" applyBorder="1" applyAlignment="1" applyProtection="1">
      <alignment horizontal="center" vertical="center" shrinkToFit="1"/>
    </xf>
    <xf numFmtId="0" fontId="5" fillId="0" borderId="11" xfId="0" applyFont="1" applyFill="1" applyBorder="1" applyAlignment="1" applyProtection="1">
      <alignment horizontal="center" vertical="center" shrinkToFit="1"/>
    </xf>
    <xf numFmtId="0" fontId="6" fillId="0" borderId="4" xfId="0" applyNumberFormat="1" applyFont="1" applyFill="1" applyBorder="1" applyAlignment="1" applyProtection="1">
      <alignment horizontal="center" vertical="center"/>
    </xf>
    <xf numFmtId="0" fontId="6" fillId="0" borderId="6" xfId="0" applyNumberFormat="1" applyFont="1" applyFill="1" applyBorder="1" applyAlignment="1" applyProtection="1">
      <alignment horizontal="center" vertical="center"/>
    </xf>
    <xf numFmtId="0" fontId="6" fillId="2" borderId="4" xfId="0" applyFont="1" applyFill="1" applyBorder="1" applyAlignment="1" applyProtection="1">
      <alignment horizontal="center" vertical="center"/>
      <protection locked="0"/>
    </xf>
    <xf numFmtId="0" fontId="6" fillId="2" borderId="6" xfId="0" applyFont="1" applyFill="1" applyBorder="1" applyAlignment="1" applyProtection="1">
      <alignment horizontal="center" vertical="center"/>
      <protection locked="0"/>
    </xf>
    <xf numFmtId="2" fontId="7" fillId="0" borderId="4" xfId="0" applyNumberFormat="1" applyFont="1" applyFill="1" applyBorder="1" applyAlignment="1" applyProtection="1">
      <alignment horizontal="center" vertical="center"/>
    </xf>
    <xf numFmtId="2" fontId="7" fillId="0" borderId="6" xfId="0" applyNumberFormat="1" applyFont="1" applyFill="1" applyBorder="1" applyAlignment="1" applyProtection="1">
      <alignment horizontal="center" vertical="center"/>
    </xf>
    <xf numFmtId="0" fontId="5" fillId="0" borderId="4" xfId="0" applyFont="1" applyFill="1" applyBorder="1" applyAlignment="1" applyProtection="1">
      <alignment horizontal="center" vertical="center" shrinkToFit="1"/>
    </xf>
    <xf numFmtId="0" fontId="5" fillId="0" borderId="6" xfId="0" applyFont="1" applyFill="1" applyBorder="1" applyAlignment="1" applyProtection="1">
      <alignment horizontal="center" vertical="center" shrinkToFit="1"/>
    </xf>
    <xf numFmtId="164" fontId="7" fillId="4" borderId="23" xfId="0" applyNumberFormat="1" applyFont="1" applyFill="1" applyBorder="1" applyAlignment="1">
      <alignment horizontal="center" vertical="center" wrapText="1"/>
    </xf>
    <xf numFmtId="164" fontId="7" fillId="4" borderId="24" xfId="0" applyNumberFormat="1" applyFont="1" applyFill="1" applyBorder="1" applyAlignment="1">
      <alignment horizontal="center" vertical="center" wrapText="1"/>
    </xf>
    <xf numFmtId="164" fontId="7" fillId="3" borderId="23" xfId="0" applyNumberFormat="1" applyFont="1" applyFill="1" applyBorder="1" applyAlignment="1">
      <alignment horizontal="center" vertical="center" wrapText="1"/>
    </xf>
    <xf numFmtId="164" fontId="7" fillId="3" borderId="24" xfId="0" applyNumberFormat="1" applyFont="1" applyFill="1" applyBorder="1" applyAlignment="1">
      <alignment horizontal="center" vertical="center" wrapText="1"/>
    </xf>
    <xf numFmtId="164" fontId="7" fillId="6" borderId="23" xfId="0" applyNumberFormat="1" applyFont="1" applyFill="1" applyBorder="1" applyAlignment="1">
      <alignment horizontal="center" vertical="center" wrapText="1"/>
    </xf>
    <xf numFmtId="164" fontId="7" fillId="6" borderId="24" xfId="0" applyNumberFormat="1" applyFont="1" applyFill="1" applyBorder="1" applyAlignment="1">
      <alignment horizontal="center" vertical="center" wrapText="1"/>
    </xf>
    <xf numFmtId="164" fontId="7" fillId="4" borderId="4" xfId="0" applyNumberFormat="1" applyFont="1" applyFill="1" applyBorder="1" applyAlignment="1">
      <alignment horizontal="center" vertical="center" wrapText="1"/>
    </xf>
    <xf numFmtId="164" fontId="7" fillId="4" borderId="6" xfId="0" applyNumberFormat="1" applyFont="1" applyFill="1" applyBorder="1" applyAlignment="1">
      <alignment horizontal="center" vertical="center" wrapText="1"/>
    </xf>
    <xf numFmtId="164" fontId="7" fillId="6" borderId="4" xfId="0" applyNumberFormat="1" applyFont="1" applyFill="1" applyBorder="1" applyAlignment="1">
      <alignment horizontal="center" vertical="center" wrapText="1"/>
    </xf>
    <xf numFmtId="164" fontId="7" fillId="6" borderId="6" xfId="0" applyNumberFormat="1" applyFont="1" applyFill="1" applyBorder="1" applyAlignment="1">
      <alignment horizontal="center" vertical="center" wrapText="1"/>
    </xf>
    <xf numFmtId="1" fontId="18" fillId="5" borderId="22" xfId="0" applyNumberFormat="1" applyFont="1" applyFill="1" applyBorder="1" applyAlignment="1">
      <alignment horizontal="center" vertical="center"/>
    </xf>
    <xf numFmtId="164" fontId="7" fillId="3" borderId="4" xfId="0" applyNumberFormat="1" applyFont="1" applyFill="1" applyBorder="1" applyAlignment="1">
      <alignment horizontal="center" vertical="center" wrapText="1"/>
    </xf>
    <xf numFmtId="164" fontId="7" fillId="3" borderId="6" xfId="0" applyNumberFormat="1" applyFont="1" applyFill="1" applyBorder="1" applyAlignment="1">
      <alignment horizontal="center" vertical="center" wrapText="1"/>
    </xf>
    <xf numFmtId="1" fontId="18" fillId="5" borderId="20" xfId="0" applyNumberFormat="1" applyFont="1" applyFill="1" applyBorder="1" applyAlignment="1">
      <alignment horizontal="center" vertical="center"/>
    </xf>
    <xf numFmtId="2" fontId="7" fillId="4" borderId="4" xfId="0" applyNumberFormat="1" applyFont="1" applyFill="1" applyBorder="1" applyAlignment="1">
      <alignment horizontal="center" vertical="center"/>
    </xf>
    <xf numFmtId="2" fontId="7" fillId="4" borderId="6" xfId="0" applyNumberFormat="1" applyFont="1" applyFill="1" applyBorder="1" applyAlignment="1">
      <alignment horizontal="center" vertical="center"/>
    </xf>
    <xf numFmtId="2" fontId="7" fillId="3" borderId="4" xfId="0" applyNumberFormat="1" applyFont="1" applyFill="1" applyBorder="1" applyAlignment="1">
      <alignment horizontal="center" vertical="center"/>
    </xf>
    <xf numFmtId="2" fontId="7" fillId="3" borderId="6" xfId="0" applyNumberFormat="1" applyFont="1" applyFill="1" applyBorder="1" applyAlignment="1">
      <alignment horizontal="center" vertical="center"/>
    </xf>
    <xf numFmtId="2" fontId="7" fillId="6" borderId="4" xfId="0" applyNumberFormat="1" applyFont="1" applyFill="1" applyBorder="1" applyAlignment="1">
      <alignment horizontal="center" vertical="center"/>
    </xf>
    <xf numFmtId="2" fontId="7" fillId="6" borderId="6" xfId="0" applyNumberFormat="1" applyFont="1" applyFill="1" applyBorder="1" applyAlignment="1">
      <alignment horizontal="center" vertical="center"/>
    </xf>
    <xf numFmtId="1" fontId="16" fillId="5" borderId="4" xfId="0" applyNumberFormat="1" applyFont="1" applyFill="1" applyBorder="1" applyAlignment="1">
      <alignment horizontal="center" vertical="center"/>
    </xf>
    <xf numFmtId="1" fontId="16" fillId="5" borderId="6" xfId="0" applyNumberFormat="1" applyFont="1" applyFill="1" applyBorder="1" applyAlignment="1">
      <alignment horizontal="center" vertical="center"/>
    </xf>
    <xf numFmtId="3" fontId="17" fillId="0" borderId="4" xfId="0" applyNumberFormat="1" applyFont="1" applyFill="1" applyBorder="1" applyAlignment="1">
      <alignment horizontal="center" vertical="center"/>
    </xf>
    <xf numFmtId="3" fontId="17" fillId="0" borderId="6" xfId="0" applyNumberFormat="1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/>
    </xf>
    <xf numFmtId="0" fontId="10" fillId="2" borderId="12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/>
    </xf>
    <xf numFmtId="0" fontId="10" fillId="2" borderId="9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10" fillId="2" borderId="14" xfId="0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/>
    </xf>
    <xf numFmtId="0" fontId="11" fillId="2" borderId="5" xfId="0" applyFont="1" applyFill="1" applyBorder="1" applyAlignment="1">
      <alignment horizontal="center"/>
    </xf>
    <xf numFmtId="0" fontId="12" fillId="0" borderId="20" xfId="0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21" fillId="0" borderId="25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20"/>
  <sheetViews>
    <sheetView workbookViewId="0">
      <pane xSplit="3" ySplit="7" topLeftCell="D107" activePane="bottomRight" state="frozen"/>
      <selection pane="topRight" activeCell="D1" sqref="D1"/>
      <selection pane="bottomLeft" activeCell="A8" sqref="A8"/>
      <selection pane="bottomRight" activeCell="D8" sqref="D8"/>
    </sheetView>
  </sheetViews>
  <sheetFormatPr defaultRowHeight="15" x14ac:dyDescent="0.25"/>
  <cols>
    <col min="1" max="1" width="3.42578125" customWidth="1"/>
    <col min="2" max="2" width="2.85546875" customWidth="1"/>
    <col min="3" max="3" width="21.85546875" bestFit="1" customWidth="1"/>
    <col min="4" max="6" width="4" bestFit="1" customWidth="1"/>
    <col min="7" max="7" width="5.140625" bestFit="1" customWidth="1"/>
    <col min="8" max="11" width="4" bestFit="1" customWidth="1"/>
    <col min="12" max="12" width="5" bestFit="1" customWidth="1"/>
    <col min="13" max="16" width="4" customWidth="1"/>
    <col min="17" max="17" width="5" bestFit="1" customWidth="1"/>
    <col min="18" max="33" width="4" bestFit="1" customWidth="1"/>
    <col min="34" max="35" width="5" bestFit="1" customWidth="1"/>
  </cols>
  <sheetData>
    <row r="1" spans="1:35" x14ac:dyDescent="0.25">
      <c r="A1" s="63" t="s">
        <v>0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  <c r="AH1" s="63"/>
      <c r="AI1" s="63"/>
    </row>
    <row r="2" spans="1:35" x14ac:dyDescent="0.25">
      <c r="A2" s="63"/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63"/>
      <c r="AI2" s="63"/>
    </row>
    <row r="3" spans="1:35" x14ac:dyDescent="0.25">
      <c r="A3" s="1" t="s">
        <v>1</v>
      </c>
      <c r="B3" s="2"/>
      <c r="C3" s="1" t="s">
        <v>2</v>
      </c>
      <c r="D3" s="3"/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</row>
    <row r="4" spans="1:35" x14ac:dyDescent="0.25">
      <c r="A4" s="1"/>
      <c r="B4" s="2"/>
      <c r="C4" s="5"/>
      <c r="D4" s="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</row>
    <row r="5" spans="1:35" x14ac:dyDescent="0.25">
      <c r="A5" s="64" t="s">
        <v>3</v>
      </c>
      <c r="B5" s="67" t="s">
        <v>4</v>
      </c>
      <c r="C5" s="68"/>
      <c r="D5" s="73" t="s">
        <v>5</v>
      </c>
      <c r="E5" s="74"/>
      <c r="F5" s="74"/>
      <c r="G5" s="74"/>
      <c r="H5" s="74"/>
      <c r="I5" s="74"/>
      <c r="J5" s="74"/>
      <c r="K5" s="74"/>
      <c r="L5" s="74"/>
      <c r="M5" s="74"/>
      <c r="N5" s="74"/>
      <c r="O5" s="74"/>
      <c r="P5" s="74"/>
      <c r="Q5" s="74"/>
      <c r="R5" s="74"/>
      <c r="S5" s="74"/>
      <c r="T5" s="74"/>
      <c r="U5" s="74"/>
      <c r="V5" s="74"/>
      <c r="W5" s="74"/>
      <c r="X5" s="74"/>
      <c r="Y5" s="74"/>
      <c r="Z5" s="74"/>
      <c r="AA5" s="74"/>
      <c r="AB5" s="74"/>
      <c r="AC5" s="74"/>
      <c r="AD5" s="74"/>
      <c r="AE5" s="74"/>
      <c r="AF5" s="74"/>
      <c r="AG5" s="75"/>
      <c r="AH5" s="76" t="s">
        <v>6</v>
      </c>
      <c r="AI5" s="77"/>
    </row>
    <row r="6" spans="1:35" x14ac:dyDescent="0.25">
      <c r="A6" s="65"/>
      <c r="B6" s="69"/>
      <c r="C6" s="70"/>
      <c r="D6" s="80" t="s">
        <v>144</v>
      </c>
      <c r="E6" s="81"/>
      <c r="F6" s="80" t="s">
        <v>145</v>
      </c>
      <c r="G6" s="81"/>
      <c r="H6" s="80" t="s">
        <v>146</v>
      </c>
      <c r="I6" s="81"/>
      <c r="J6" s="80" t="s">
        <v>147</v>
      </c>
      <c r="K6" s="81"/>
      <c r="L6" s="88" t="s">
        <v>148</v>
      </c>
      <c r="M6" s="89"/>
      <c r="N6" s="88" t="s">
        <v>149</v>
      </c>
      <c r="O6" s="89"/>
      <c r="P6" s="88" t="s">
        <v>150</v>
      </c>
      <c r="Q6" s="89"/>
      <c r="R6" s="80" t="s">
        <v>151</v>
      </c>
      <c r="S6" s="81"/>
      <c r="T6" s="80" t="s">
        <v>152</v>
      </c>
      <c r="U6" s="81"/>
      <c r="V6" s="80" t="s">
        <v>153</v>
      </c>
      <c r="W6" s="81"/>
      <c r="X6" s="80" t="s">
        <v>154</v>
      </c>
      <c r="Y6" s="81"/>
      <c r="Z6" s="80" t="s">
        <v>155</v>
      </c>
      <c r="AA6" s="81"/>
      <c r="AB6" s="80" t="s">
        <v>156</v>
      </c>
      <c r="AC6" s="81"/>
      <c r="AD6" s="80" t="s">
        <v>157</v>
      </c>
      <c r="AE6" s="81"/>
      <c r="AF6" s="80" t="s">
        <v>158</v>
      </c>
      <c r="AG6" s="81"/>
      <c r="AH6" s="78"/>
      <c r="AI6" s="79"/>
    </row>
    <row r="7" spans="1:35" ht="15.75" thickBot="1" x14ac:dyDescent="0.3">
      <c r="A7" s="66"/>
      <c r="B7" s="71"/>
      <c r="C7" s="72"/>
      <c r="D7" s="6" t="s">
        <v>7</v>
      </c>
      <c r="E7" s="6" t="s">
        <v>8</v>
      </c>
      <c r="F7" s="6" t="s">
        <v>7</v>
      </c>
      <c r="G7" s="6" t="s">
        <v>8</v>
      </c>
      <c r="H7" s="6" t="s">
        <v>7</v>
      </c>
      <c r="I7" s="6" t="s">
        <v>8</v>
      </c>
      <c r="J7" s="6" t="s">
        <v>7</v>
      </c>
      <c r="K7" s="6" t="s">
        <v>8</v>
      </c>
      <c r="L7" s="6" t="s">
        <v>7</v>
      </c>
      <c r="M7" s="6" t="s">
        <v>8</v>
      </c>
      <c r="N7" s="6" t="s">
        <v>7</v>
      </c>
      <c r="O7" s="6" t="s">
        <v>8</v>
      </c>
      <c r="P7" s="6" t="s">
        <v>7</v>
      </c>
      <c r="Q7" s="6" t="s">
        <v>8</v>
      </c>
      <c r="R7" s="6" t="s">
        <v>7</v>
      </c>
      <c r="S7" s="6" t="s">
        <v>8</v>
      </c>
      <c r="T7" s="6" t="s">
        <v>7</v>
      </c>
      <c r="U7" s="6" t="s">
        <v>8</v>
      </c>
      <c r="V7" s="6" t="s">
        <v>7</v>
      </c>
      <c r="W7" s="6" t="s">
        <v>8</v>
      </c>
      <c r="X7" s="6" t="s">
        <v>7</v>
      </c>
      <c r="Y7" s="6" t="s">
        <v>8</v>
      </c>
      <c r="Z7" s="6" t="s">
        <v>7</v>
      </c>
      <c r="AA7" s="6" t="s">
        <v>8</v>
      </c>
      <c r="AB7" s="6" t="s">
        <v>7</v>
      </c>
      <c r="AC7" s="6" t="s">
        <v>8</v>
      </c>
      <c r="AD7" s="6" t="s">
        <v>7</v>
      </c>
      <c r="AE7" s="6" t="s">
        <v>8</v>
      </c>
      <c r="AF7" s="6" t="s">
        <v>7</v>
      </c>
      <c r="AG7" s="6" t="s">
        <v>8</v>
      </c>
      <c r="AH7" s="6" t="s">
        <v>7</v>
      </c>
      <c r="AI7" s="6" t="s">
        <v>8</v>
      </c>
    </row>
    <row r="8" spans="1:35" ht="15.75" thickTop="1" x14ac:dyDescent="0.25">
      <c r="A8" s="7" t="s">
        <v>9</v>
      </c>
      <c r="B8" s="8" t="s">
        <v>10</v>
      </c>
      <c r="C8" s="9"/>
      <c r="D8" s="10">
        <v>89</v>
      </c>
      <c r="E8" s="10">
        <v>60</v>
      </c>
      <c r="F8" s="10">
        <v>0</v>
      </c>
      <c r="G8" s="10">
        <v>30</v>
      </c>
      <c r="H8" s="10">
        <v>35</v>
      </c>
      <c r="I8" s="10">
        <v>0</v>
      </c>
      <c r="J8" s="10">
        <v>34</v>
      </c>
      <c r="K8" s="10">
        <v>0</v>
      </c>
      <c r="L8" s="10">
        <v>53</v>
      </c>
      <c r="M8" s="10">
        <v>0</v>
      </c>
      <c r="N8" s="10">
        <v>36</v>
      </c>
      <c r="O8" s="10">
        <v>0</v>
      </c>
      <c r="P8" s="10">
        <v>0</v>
      </c>
      <c r="Q8" s="10">
        <v>82</v>
      </c>
      <c r="R8" s="10">
        <v>1</v>
      </c>
      <c r="S8" s="10">
        <v>0</v>
      </c>
      <c r="T8" s="10">
        <v>0</v>
      </c>
      <c r="U8" s="10">
        <v>0</v>
      </c>
      <c r="V8" s="10">
        <v>30</v>
      </c>
      <c r="W8" s="10">
        <v>4</v>
      </c>
      <c r="X8" s="10">
        <v>0</v>
      </c>
      <c r="Y8" s="10">
        <v>58</v>
      </c>
      <c r="Z8" s="10">
        <v>40</v>
      </c>
      <c r="AA8" s="10">
        <v>0</v>
      </c>
      <c r="AB8" s="10">
        <v>0</v>
      </c>
      <c r="AC8" s="10">
        <v>16</v>
      </c>
      <c r="AD8" s="10">
        <v>75</v>
      </c>
      <c r="AE8" s="10">
        <v>0</v>
      </c>
      <c r="AF8" s="10">
        <v>26</v>
      </c>
      <c r="AG8" s="10">
        <v>0</v>
      </c>
      <c r="AH8" s="10">
        <f>SUMIF($D$7:$AG$7,"L",D8:AG8)</f>
        <v>419</v>
      </c>
      <c r="AI8" s="10">
        <f>SUMIF($D$7:$AG$7,"P",D8:AG8)</f>
        <v>250</v>
      </c>
    </row>
    <row r="9" spans="1:35" x14ac:dyDescent="0.25">
      <c r="A9" s="11"/>
      <c r="B9" s="12"/>
      <c r="C9" s="13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</row>
    <row r="10" spans="1:35" x14ac:dyDescent="0.25">
      <c r="A10" s="11" t="s">
        <v>11</v>
      </c>
      <c r="B10" s="14" t="s">
        <v>12</v>
      </c>
      <c r="C10" s="13"/>
      <c r="D10" s="10">
        <v>3</v>
      </c>
      <c r="E10" s="10">
        <v>0</v>
      </c>
      <c r="F10" s="10">
        <v>0</v>
      </c>
      <c r="G10" s="10">
        <v>19</v>
      </c>
      <c r="H10" s="10">
        <v>24</v>
      </c>
      <c r="I10" s="10">
        <v>0</v>
      </c>
      <c r="J10" s="10">
        <v>26</v>
      </c>
      <c r="K10" s="10">
        <v>0</v>
      </c>
      <c r="L10" s="10">
        <v>32</v>
      </c>
      <c r="M10" s="10">
        <v>0</v>
      </c>
      <c r="N10" s="10">
        <v>17</v>
      </c>
      <c r="O10" s="10">
        <v>0</v>
      </c>
      <c r="P10" s="10">
        <v>0</v>
      </c>
      <c r="Q10" s="10">
        <v>44</v>
      </c>
      <c r="R10" s="10">
        <v>1</v>
      </c>
      <c r="S10" s="10">
        <v>0</v>
      </c>
      <c r="T10" s="10">
        <v>0</v>
      </c>
      <c r="U10" s="10">
        <v>0</v>
      </c>
      <c r="V10" s="10">
        <v>23</v>
      </c>
      <c r="W10" s="10">
        <v>0</v>
      </c>
      <c r="X10" s="10">
        <v>0</v>
      </c>
      <c r="Y10" s="10">
        <v>4</v>
      </c>
      <c r="Z10" s="10">
        <v>19</v>
      </c>
      <c r="AA10" s="10">
        <v>0</v>
      </c>
      <c r="AB10" s="10">
        <v>0</v>
      </c>
      <c r="AC10" s="10">
        <v>14</v>
      </c>
      <c r="AD10" s="10">
        <v>15</v>
      </c>
      <c r="AE10" s="10">
        <v>0</v>
      </c>
      <c r="AF10" s="10">
        <v>18</v>
      </c>
      <c r="AG10" s="10">
        <v>0</v>
      </c>
      <c r="AH10" s="10">
        <f t="shared" ref="AH10:AH70" si="0">SUMIF($D$7:$AG$7,"L",D10:AG10)</f>
        <v>178</v>
      </c>
      <c r="AI10" s="10">
        <f t="shared" ref="AI10:AI70" si="1">SUMIF($D$7:$AG$7,"P",D10:AG10)</f>
        <v>81</v>
      </c>
    </row>
    <row r="11" spans="1:35" x14ac:dyDescent="0.25">
      <c r="A11" s="11"/>
      <c r="B11" s="12"/>
      <c r="C11" s="13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</row>
    <row r="12" spans="1:35" x14ac:dyDescent="0.25">
      <c r="A12" s="11" t="s">
        <v>13</v>
      </c>
      <c r="B12" s="14" t="s">
        <v>14</v>
      </c>
      <c r="C12" s="13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</row>
    <row r="13" spans="1:35" x14ac:dyDescent="0.25">
      <c r="A13" s="11"/>
      <c r="B13" s="12" t="s">
        <v>15</v>
      </c>
      <c r="C13" s="13" t="s">
        <v>16</v>
      </c>
      <c r="D13" s="10">
        <v>0</v>
      </c>
      <c r="E13" s="10">
        <v>0</v>
      </c>
      <c r="F13" s="10">
        <v>0</v>
      </c>
      <c r="G13" s="10">
        <v>0</v>
      </c>
      <c r="H13" s="10">
        <v>0</v>
      </c>
      <c r="I13" s="10">
        <v>0</v>
      </c>
      <c r="J13" s="10">
        <v>0</v>
      </c>
      <c r="K13" s="10">
        <v>0</v>
      </c>
      <c r="L13" s="10">
        <v>0</v>
      </c>
      <c r="M13" s="10">
        <v>0</v>
      </c>
      <c r="N13" s="10">
        <v>10</v>
      </c>
      <c r="O13" s="10">
        <v>0</v>
      </c>
      <c r="P13" s="10">
        <v>0</v>
      </c>
      <c r="Q13" s="10">
        <v>0</v>
      </c>
      <c r="R13" s="10">
        <v>0</v>
      </c>
      <c r="S13" s="10">
        <v>0</v>
      </c>
      <c r="T13" s="10">
        <v>0</v>
      </c>
      <c r="U13" s="10">
        <v>0</v>
      </c>
      <c r="V13" s="10">
        <v>0</v>
      </c>
      <c r="W13" s="10">
        <v>0</v>
      </c>
      <c r="X13" s="10">
        <v>0</v>
      </c>
      <c r="Y13" s="10">
        <v>0</v>
      </c>
      <c r="Z13" s="10">
        <v>0</v>
      </c>
      <c r="AA13" s="10">
        <v>0</v>
      </c>
      <c r="AB13" s="10">
        <v>0</v>
      </c>
      <c r="AC13" s="10">
        <v>0</v>
      </c>
      <c r="AD13" s="10">
        <v>0</v>
      </c>
      <c r="AE13" s="10">
        <v>0</v>
      </c>
      <c r="AF13" s="10">
        <v>0</v>
      </c>
      <c r="AG13" s="10">
        <v>0</v>
      </c>
      <c r="AH13" s="10">
        <f t="shared" si="0"/>
        <v>10</v>
      </c>
      <c r="AI13" s="10">
        <f t="shared" si="1"/>
        <v>0</v>
      </c>
    </row>
    <row r="14" spans="1:35" x14ac:dyDescent="0.25">
      <c r="A14" s="11"/>
      <c r="B14" s="12" t="s">
        <v>17</v>
      </c>
      <c r="C14" s="13" t="s">
        <v>18</v>
      </c>
      <c r="D14" s="10">
        <v>86</v>
      </c>
      <c r="E14" s="10">
        <v>60</v>
      </c>
      <c r="F14" s="10">
        <v>0</v>
      </c>
      <c r="G14" s="10">
        <v>11</v>
      </c>
      <c r="H14" s="10">
        <v>11</v>
      </c>
      <c r="I14" s="10">
        <v>0</v>
      </c>
      <c r="J14" s="10">
        <v>8</v>
      </c>
      <c r="K14" s="10">
        <v>0</v>
      </c>
      <c r="L14" s="10">
        <v>20</v>
      </c>
      <c r="M14" s="10">
        <v>0</v>
      </c>
      <c r="N14" s="10">
        <v>15</v>
      </c>
      <c r="O14" s="10">
        <v>0</v>
      </c>
      <c r="P14" s="10">
        <v>0</v>
      </c>
      <c r="Q14" s="10">
        <v>0</v>
      </c>
      <c r="R14" s="10">
        <v>0</v>
      </c>
      <c r="S14" s="10">
        <v>0</v>
      </c>
      <c r="T14" s="10">
        <v>0</v>
      </c>
      <c r="U14" s="10">
        <v>0</v>
      </c>
      <c r="V14" s="10">
        <v>7</v>
      </c>
      <c r="W14" s="10">
        <v>4</v>
      </c>
      <c r="X14" s="10">
        <v>0</v>
      </c>
      <c r="Y14" s="10">
        <v>54</v>
      </c>
      <c r="Z14" s="10">
        <v>21</v>
      </c>
      <c r="AA14" s="10">
        <v>0</v>
      </c>
      <c r="AB14" s="10">
        <v>0</v>
      </c>
      <c r="AC14" s="10">
        <v>2</v>
      </c>
      <c r="AD14" s="10">
        <v>60</v>
      </c>
      <c r="AE14" s="10">
        <v>0</v>
      </c>
      <c r="AF14" s="10">
        <v>8</v>
      </c>
      <c r="AG14" s="10">
        <v>0</v>
      </c>
      <c r="AH14" s="10">
        <f t="shared" si="0"/>
        <v>236</v>
      </c>
      <c r="AI14" s="10">
        <f t="shared" si="1"/>
        <v>131</v>
      </c>
    </row>
    <row r="15" spans="1:35" x14ac:dyDescent="0.25">
      <c r="A15" s="11"/>
      <c r="B15" s="12" t="s">
        <v>19</v>
      </c>
      <c r="C15" s="13" t="s">
        <v>20</v>
      </c>
      <c r="D15" s="10">
        <v>0</v>
      </c>
      <c r="E15" s="10">
        <v>0</v>
      </c>
      <c r="F15" s="10">
        <v>0</v>
      </c>
      <c r="G15" s="10">
        <v>0</v>
      </c>
      <c r="H15" s="10">
        <v>0</v>
      </c>
      <c r="I15" s="10">
        <v>0</v>
      </c>
      <c r="J15" s="10">
        <v>0</v>
      </c>
      <c r="K15" s="10">
        <v>0</v>
      </c>
      <c r="L15" s="10">
        <v>0</v>
      </c>
      <c r="M15" s="10">
        <v>0</v>
      </c>
      <c r="N15" s="10">
        <v>0</v>
      </c>
      <c r="O15" s="10">
        <v>0</v>
      </c>
      <c r="P15" s="10">
        <v>0</v>
      </c>
      <c r="Q15" s="10">
        <v>38</v>
      </c>
      <c r="R15" s="10">
        <v>0</v>
      </c>
      <c r="S15" s="10">
        <v>0</v>
      </c>
      <c r="T15" s="10">
        <v>0</v>
      </c>
      <c r="U15" s="10">
        <v>0</v>
      </c>
      <c r="V15" s="10">
        <v>0</v>
      </c>
      <c r="W15" s="10">
        <v>0</v>
      </c>
      <c r="X15" s="10">
        <v>0</v>
      </c>
      <c r="Y15" s="10">
        <v>0</v>
      </c>
      <c r="Z15" s="10">
        <v>0</v>
      </c>
      <c r="AA15" s="10">
        <v>0</v>
      </c>
      <c r="AB15" s="10">
        <v>0</v>
      </c>
      <c r="AC15" s="10">
        <v>0</v>
      </c>
      <c r="AD15" s="10">
        <v>0</v>
      </c>
      <c r="AE15" s="10">
        <v>0</v>
      </c>
      <c r="AF15" s="10">
        <v>0</v>
      </c>
      <c r="AG15" s="10">
        <v>0</v>
      </c>
      <c r="AH15" s="10">
        <f t="shared" si="0"/>
        <v>0</v>
      </c>
      <c r="AI15" s="10">
        <f t="shared" si="1"/>
        <v>38</v>
      </c>
    </row>
    <row r="16" spans="1:35" x14ac:dyDescent="0.25">
      <c r="A16" s="11"/>
      <c r="B16" s="12"/>
      <c r="C16" s="13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</row>
    <row r="17" spans="1:35" x14ac:dyDescent="0.25">
      <c r="A17" s="11" t="s">
        <v>21</v>
      </c>
      <c r="B17" s="14" t="s">
        <v>22</v>
      </c>
      <c r="C17" s="13"/>
      <c r="D17" s="10">
        <v>80</v>
      </c>
      <c r="E17" s="10">
        <v>59</v>
      </c>
      <c r="F17" s="10">
        <v>0</v>
      </c>
      <c r="G17" s="10">
        <v>19</v>
      </c>
      <c r="H17" s="10">
        <v>16</v>
      </c>
      <c r="I17" s="10">
        <v>0</v>
      </c>
      <c r="J17" s="10">
        <v>14</v>
      </c>
      <c r="K17" s="10">
        <v>0</v>
      </c>
      <c r="L17" s="10">
        <v>19</v>
      </c>
      <c r="M17" s="10">
        <v>0</v>
      </c>
      <c r="N17" s="10">
        <v>22</v>
      </c>
      <c r="O17" s="10">
        <v>0</v>
      </c>
      <c r="P17" s="10">
        <v>0</v>
      </c>
      <c r="Q17" s="10">
        <v>43</v>
      </c>
      <c r="R17" s="10">
        <v>1</v>
      </c>
      <c r="S17" s="10">
        <v>0</v>
      </c>
      <c r="T17" s="10">
        <v>0</v>
      </c>
      <c r="U17" s="10">
        <v>0</v>
      </c>
      <c r="V17" s="10">
        <v>26</v>
      </c>
      <c r="W17" s="10">
        <v>0</v>
      </c>
      <c r="X17" s="10">
        <v>0</v>
      </c>
      <c r="Y17" s="10">
        <v>52</v>
      </c>
      <c r="Z17" s="10">
        <v>21</v>
      </c>
      <c r="AA17" s="10">
        <v>0</v>
      </c>
      <c r="AB17" s="10">
        <v>0</v>
      </c>
      <c r="AC17" s="10">
        <v>9</v>
      </c>
      <c r="AD17" s="10">
        <v>63</v>
      </c>
      <c r="AE17" s="10">
        <v>0</v>
      </c>
      <c r="AF17" s="10">
        <v>26</v>
      </c>
      <c r="AG17" s="10">
        <v>0</v>
      </c>
      <c r="AH17" s="10">
        <f t="shared" si="0"/>
        <v>288</v>
      </c>
      <c r="AI17" s="10">
        <f t="shared" si="1"/>
        <v>182</v>
      </c>
    </row>
    <row r="18" spans="1:35" x14ac:dyDescent="0.25">
      <c r="A18" s="11"/>
      <c r="B18" s="12" t="s">
        <v>15</v>
      </c>
      <c r="C18" s="13" t="s">
        <v>23</v>
      </c>
      <c r="D18" s="10">
        <v>0</v>
      </c>
      <c r="E18" s="10">
        <v>1</v>
      </c>
      <c r="F18" s="10">
        <v>0</v>
      </c>
      <c r="G18" s="10">
        <v>18</v>
      </c>
      <c r="H18" s="10">
        <v>16</v>
      </c>
      <c r="I18" s="10">
        <v>0</v>
      </c>
      <c r="J18" s="10">
        <v>14</v>
      </c>
      <c r="K18" s="10">
        <v>0</v>
      </c>
      <c r="L18" s="10">
        <v>18</v>
      </c>
      <c r="M18" s="10">
        <v>0</v>
      </c>
      <c r="N18" s="10">
        <v>20</v>
      </c>
      <c r="O18" s="10">
        <v>0</v>
      </c>
      <c r="P18" s="10">
        <v>0</v>
      </c>
      <c r="Q18" s="10">
        <v>43</v>
      </c>
      <c r="R18" s="10">
        <v>1</v>
      </c>
      <c r="S18" s="10">
        <v>0</v>
      </c>
      <c r="T18" s="10">
        <v>0</v>
      </c>
      <c r="U18" s="10">
        <v>0</v>
      </c>
      <c r="V18" s="10">
        <v>8</v>
      </c>
      <c r="W18" s="10">
        <v>0</v>
      </c>
      <c r="X18" s="10">
        <v>0</v>
      </c>
      <c r="Y18" s="10">
        <v>0</v>
      </c>
      <c r="Z18" s="10">
        <v>21</v>
      </c>
      <c r="AA18" s="10">
        <v>0</v>
      </c>
      <c r="AB18" s="10">
        <v>0</v>
      </c>
      <c r="AC18" s="10">
        <v>9</v>
      </c>
      <c r="AD18" s="10">
        <v>0</v>
      </c>
      <c r="AE18" s="10">
        <v>0</v>
      </c>
      <c r="AF18" s="10">
        <v>14</v>
      </c>
      <c r="AG18" s="10">
        <v>0</v>
      </c>
      <c r="AH18" s="10">
        <f t="shared" si="0"/>
        <v>112</v>
      </c>
      <c r="AI18" s="10">
        <f t="shared" si="1"/>
        <v>71</v>
      </c>
    </row>
    <row r="19" spans="1:35" x14ac:dyDescent="0.25">
      <c r="A19" s="11"/>
      <c r="B19" s="12" t="s">
        <v>17</v>
      </c>
      <c r="C19" s="13" t="s">
        <v>24</v>
      </c>
      <c r="D19" s="10">
        <v>0</v>
      </c>
      <c r="E19" s="10">
        <v>0</v>
      </c>
      <c r="F19" s="10">
        <v>0</v>
      </c>
      <c r="G19" s="10">
        <v>0</v>
      </c>
      <c r="H19" s="10">
        <v>0</v>
      </c>
      <c r="I19" s="10">
        <v>0</v>
      </c>
      <c r="J19" s="10">
        <v>0</v>
      </c>
      <c r="K19" s="10">
        <v>0</v>
      </c>
      <c r="L19" s="10">
        <v>0</v>
      </c>
      <c r="M19" s="10">
        <v>0</v>
      </c>
      <c r="N19" s="10">
        <v>0</v>
      </c>
      <c r="O19" s="10">
        <v>0</v>
      </c>
      <c r="P19" s="10">
        <v>0</v>
      </c>
      <c r="Q19" s="10">
        <v>0</v>
      </c>
      <c r="R19" s="10">
        <v>0</v>
      </c>
      <c r="S19" s="10">
        <v>0</v>
      </c>
      <c r="T19" s="10">
        <v>0</v>
      </c>
      <c r="U19" s="10">
        <v>0</v>
      </c>
      <c r="V19" s="10">
        <v>0</v>
      </c>
      <c r="W19" s="10">
        <v>0</v>
      </c>
      <c r="X19" s="10">
        <v>0</v>
      </c>
      <c r="Y19" s="10">
        <v>0</v>
      </c>
      <c r="Z19" s="10">
        <v>0</v>
      </c>
      <c r="AA19" s="10">
        <v>0</v>
      </c>
      <c r="AB19" s="10">
        <v>0</v>
      </c>
      <c r="AC19" s="10">
        <v>0</v>
      </c>
      <c r="AD19" s="10">
        <v>0</v>
      </c>
      <c r="AE19" s="10">
        <v>0</v>
      </c>
      <c r="AF19" s="10">
        <v>0</v>
      </c>
      <c r="AG19" s="10">
        <v>0</v>
      </c>
      <c r="AH19" s="10">
        <f t="shared" si="0"/>
        <v>0</v>
      </c>
      <c r="AI19" s="10">
        <f t="shared" si="1"/>
        <v>0</v>
      </c>
    </row>
    <row r="20" spans="1:35" x14ac:dyDescent="0.25">
      <c r="A20" s="11"/>
      <c r="B20" s="12" t="s">
        <v>19</v>
      </c>
      <c r="C20" s="13" t="s">
        <v>25</v>
      </c>
      <c r="D20" s="10">
        <v>0</v>
      </c>
      <c r="E20" s="10">
        <v>0</v>
      </c>
      <c r="F20" s="10">
        <v>0</v>
      </c>
      <c r="G20" s="10">
        <v>0</v>
      </c>
      <c r="H20" s="10">
        <v>0</v>
      </c>
      <c r="I20" s="10">
        <v>0</v>
      </c>
      <c r="J20" s="10">
        <v>0</v>
      </c>
      <c r="K20" s="10">
        <v>0</v>
      </c>
      <c r="L20" s="10">
        <v>0</v>
      </c>
      <c r="M20" s="10">
        <v>0</v>
      </c>
      <c r="N20" s="10">
        <v>0</v>
      </c>
      <c r="O20" s="10">
        <v>0</v>
      </c>
      <c r="P20" s="10">
        <v>0</v>
      </c>
      <c r="Q20" s="10">
        <v>0</v>
      </c>
      <c r="R20" s="10">
        <v>0</v>
      </c>
      <c r="S20" s="10">
        <v>0</v>
      </c>
      <c r="T20" s="10">
        <v>0</v>
      </c>
      <c r="U20" s="10">
        <v>0</v>
      </c>
      <c r="V20" s="10">
        <v>0</v>
      </c>
      <c r="W20" s="10">
        <v>0</v>
      </c>
      <c r="X20" s="10">
        <v>0</v>
      </c>
      <c r="Y20" s="10">
        <v>0</v>
      </c>
      <c r="Z20" s="10">
        <v>0</v>
      </c>
      <c r="AA20" s="10">
        <v>0</v>
      </c>
      <c r="AB20" s="10">
        <v>0</v>
      </c>
      <c r="AC20" s="10">
        <v>0</v>
      </c>
      <c r="AD20" s="10">
        <v>0</v>
      </c>
      <c r="AE20" s="10">
        <v>0</v>
      </c>
      <c r="AF20" s="10">
        <v>0</v>
      </c>
      <c r="AG20" s="10">
        <v>0</v>
      </c>
      <c r="AH20" s="10">
        <f t="shared" si="0"/>
        <v>0</v>
      </c>
      <c r="AI20" s="10">
        <f t="shared" si="1"/>
        <v>0</v>
      </c>
    </row>
    <row r="21" spans="1:35" x14ac:dyDescent="0.25">
      <c r="A21" s="11"/>
      <c r="B21" s="12" t="s">
        <v>26</v>
      </c>
      <c r="C21" s="13" t="s">
        <v>27</v>
      </c>
      <c r="D21" s="10">
        <v>0</v>
      </c>
      <c r="E21" s="10">
        <v>0</v>
      </c>
      <c r="F21" s="10">
        <v>0</v>
      </c>
      <c r="G21" s="10">
        <v>0</v>
      </c>
      <c r="H21" s="10">
        <v>0</v>
      </c>
      <c r="I21" s="10">
        <v>0</v>
      </c>
      <c r="J21" s="10">
        <v>0</v>
      </c>
      <c r="K21" s="10">
        <v>0</v>
      </c>
      <c r="L21" s="10">
        <v>0</v>
      </c>
      <c r="M21" s="10">
        <v>0</v>
      </c>
      <c r="N21" s="10">
        <v>0</v>
      </c>
      <c r="O21" s="10">
        <v>0</v>
      </c>
      <c r="P21" s="10">
        <v>0</v>
      </c>
      <c r="Q21" s="10">
        <v>0</v>
      </c>
      <c r="R21" s="10">
        <v>0</v>
      </c>
      <c r="S21" s="10">
        <v>0</v>
      </c>
      <c r="T21" s="10">
        <v>0</v>
      </c>
      <c r="U21" s="10">
        <v>0</v>
      </c>
      <c r="V21" s="10">
        <v>0</v>
      </c>
      <c r="W21" s="10">
        <v>0</v>
      </c>
      <c r="X21" s="10">
        <v>0</v>
      </c>
      <c r="Y21" s="10">
        <v>0</v>
      </c>
      <c r="Z21" s="10">
        <v>0</v>
      </c>
      <c r="AA21" s="10">
        <v>0</v>
      </c>
      <c r="AB21" s="10">
        <v>0</v>
      </c>
      <c r="AC21" s="10">
        <v>0</v>
      </c>
      <c r="AD21" s="10">
        <v>0</v>
      </c>
      <c r="AE21" s="10">
        <v>0</v>
      </c>
      <c r="AF21" s="10">
        <v>0</v>
      </c>
      <c r="AG21" s="10">
        <v>0</v>
      </c>
      <c r="AH21" s="10">
        <f t="shared" si="0"/>
        <v>0</v>
      </c>
      <c r="AI21" s="10">
        <f t="shared" si="1"/>
        <v>0</v>
      </c>
    </row>
    <row r="22" spans="1:35" x14ac:dyDescent="0.25">
      <c r="A22" s="11"/>
      <c r="B22" s="12" t="s">
        <v>28</v>
      </c>
      <c r="C22" s="13" t="s">
        <v>29</v>
      </c>
      <c r="D22" s="10">
        <v>0</v>
      </c>
      <c r="E22" s="10">
        <v>0</v>
      </c>
      <c r="F22" s="10">
        <v>0</v>
      </c>
      <c r="G22" s="10">
        <v>0</v>
      </c>
      <c r="H22" s="10">
        <v>0</v>
      </c>
      <c r="I22" s="10">
        <v>0</v>
      </c>
      <c r="J22" s="10">
        <v>0</v>
      </c>
      <c r="K22" s="10">
        <v>0</v>
      </c>
      <c r="L22" s="10">
        <v>1</v>
      </c>
      <c r="M22" s="10">
        <v>0</v>
      </c>
      <c r="N22" s="10">
        <v>0</v>
      </c>
      <c r="O22" s="10">
        <v>0</v>
      </c>
      <c r="P22" s="10">
        <v>0</v>
      </c>
      <c r="Q22" s="10">
        <v>0</v>
      </c>
      <c r="R22" s="10">
        <v>0</v>
      </c>
      <c r="S22" s="10">
        <v>0</v>
      </c>
      <c r="T22" s="10">
        <v>0</v>
      </c>
      <c r="U22" s="10">
        <v>0</v>
      </c>
      <c r="V22" s="10">
        <v>0</v>
      </c>
      <c r="W22" s="10">
        <v>0</v>
      </c>
      <c r="X22" s="10">
        <v>0</v>
      </c>
      <c r="Y22" s="10">
        <v>0</v>
      </c>
      <c r="Z22" s="10">
        <v>0</v>
      </c>
      <c r="AA22" s="10">
        <v>0</v>
      </c>
      <c r="AB22" s="10">
        <v>0</v>
      </c>
      <c r="AC22" s="10">
        <v>0</v>
      </c>
      <c r="AD22" s="10">
        <v>0</v>
      </c>
      <c r="AE22" s="10">
        <v>0</v>
      </c>
      <c r="AF22" s="10">
        <v>0</v>
      </c>
      <c r="AG22" s="10">
        <v>0</v>
      </c>
      <c r="AH22" s="10">
        <f t="shared" si="0"/>
        <v>1</v>
      </c>
      <c r="AI22" s="10">
        <f t="shared" si="1"/>
        <v>0</v>
      </c>
    </row>
    <row r="23" spans="1:35" x14ac:dyDescent="0.25">
      <c r="A23" s="11"/>
      <c r="B23" s="12" t="s">
        <v>28</v>
      </c>
      <c r="C23" s="13" t="s">
        <v>30</v>
      </c>
      <c r="D23" s="10">
        <v>80</v>
      </c>
      <c r="E23" s="10">
        <v>58</v>
      </c>
      <c r="F23" s="10">
        <v>0</v>
      </c>
      <c r="G23" s="10">
        <v>1</v>
      </c>
      <c r="H23" s="10">
        <v>0</v>
      </c>
      <c r="I23" s="10">
        <v>0</v>
      </c>
      <c r="J23" s="10">
        <v>0</v>
      </c>
      <c r="K23" s="10">
        <v>0</v>
      </c>
      <c r="L23" s="10">
        <v>0</v>
      </c>
      <c r="M23" s="10">
        <v>0</v>
      </c>
      <c r="N23" s="10">
        <v>2</v>
      </c>
      <c r="O23" s="10">
        <v>0</v>
      </c>
      <c r="P23" s="10">
        <v>0</v>
      </c>
      <c r="Q23" s="10">
        <v>0</v>
      </c>
      <c r="R23" s="10">
        <v>0</v>
      </c>
      <c r="S23" s="10">
        <v>0</v>
      </c>
      <c r="T23" s="10">
        <v>0</v>
      </c>
      <c r="U23" s="10">
        <v>0</v>
      </c>
      <c r="V23" s="10">
        <v>18</v>
      </c>
      <c r="W23" s="10">
        <v>0</v>
      </c>
      <c r="X23" s="10">
        <v>0</v>
      </c>
      <c r="Y23" s="10">
        <v>52</v>
      </c>
      <c r="Z23" s="10">
        <v>0</v>
      </c>
      <c r="AA23" s="10">
        <v>0</v>
      </c>
      <c r="AB23" s="10">
        <v>0</v>
      </c>
      <c r="AC23" s="10">
        <v>0</v>
      </c>
      <c r="AD23" s="10">
        <v>63</v>
      </c>
      <c r="AE23" s="10">
        <v>0</v>
      </c>
      <c r="AF23" s="10">
        <v>12</v>
      </c>
      <c r="AG23" s="10">
        <v>0</v>
      </c>
      <c r="AH23" s="10">
        <f t="shared" si="0"/>
        <v>175</v>
      </c>
      <c r="AI23" s="10">
        <f t="shared" si="1"/>
        <v>111</v>
      </c>
    </row>
    <row r="24" spans="1:35" x14ac:dyDescent="0.25">
      <c r="A24" s="11"/>
      <c r="B24" s="12"/>
      <c r="C24" s="13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</row>
    <row r="25" spans="1:35" x14ac:dyDescent="0.25">
      <c r="A25" s="11" t="s">
        <v>31</v>
      </c>
      <c r="B25" s="14" t="s">
        <v>32</v>
      </c>
      <c r="C25" s="13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</row>
    <row r="26" spans="1:35" x14ac:dyDescent="0.25">
      <c r="A26" s="11"/>
      <c r="B26" s="12" t="s">
        <v>15</v>
      </c>
      <c r="C26" s="13" t="s">
        <v>33</v>
      </c>
      <c r="D26" s="10">
        <v>0</v>
      </c>
      <c r="E26" s="10">
        <v>0</v>
      </c>
      <c r="F26" s="10">
        <v>0</v>
      </c>
      <c r="G26" s="10">
        <v>0</v>
      </c>
      <c r="H26" s="10">
        <v>0</v>
      </c>
      <c r="I26" s="10">
        <v>0</v>
      </c>
      <c r="J26" s="10">
        <v>0</v>
      </c>
      <c r="K26" s="10">
        <v>0</v>
      </c>
      <c r="L26" s="10">
        <v>0</v>
      </c>
      <c r="M26" s="10">
        <v>0</v>
      </c>
      <c r="N26" s="10">
        <v>0</v>
      </c>
      <c r="O26" s="10">
        <v>0</v>
      </c>
      <c r="P26" s="10">
        <v>0</v>
      </c>
      <c r="Q26" s="10">
        <v>0</v>
      </c>
      <c r="R26" s="10">
        <v>0</v>
      </c>
      <c r="S26" s="10">
        <v>0</v>
      </c>
      <c r="T26" s="10">
        <v>0</v>
      </c>
      <c r="U26" s="10">
        <v>0</v>
      </c>
      <c r="V26" s="10">
        <v>0</v>
      </c>
      <c r="W26" s="10">
        <v>0</v>
      </c>
      <c r="X26" s="10">
        <v>0</v>
      </c>
      <c r="Y26" s="10">
        <v>0</v>
      </c>
      <c r="Z26" s="10">
        <v>0</v>
      </c>
      <c r="AA26" s="10">
        <v>0</v>
      </c>
      <c r="AB26" s="10">
        <v>0</v>
      </c>
      <c r="AC26" s="10">
        <v>0</v>
      </c>
      <c r="AD26" s="10">
        <v>0</v>
      </c>
      <c r="AE26" s="10">
        <v>0</v>
      </c>
      <c r="AF26" s="10">
        <v>0</v>
      </c>
      <c r="AG26" s="10">
        <v>0</v>
      </c>
      <c r="AH26" s="10">
        <f t="shared" si="0"/>
        <v>0</v>
      </c>
      <c r="AI26" s="10">
        <f t="shared" si="1"/>
        <v>0</v>
      </c>
    </row>
    <row r="27" spans="1:35" x14ac:dyDescent="0.25">
      <c r="A27" s="11"/>
      <c r="B27" s="12" t="s">
        <v>17</v>
      </c>
      <c r="C27" s="13" t="s">
        <v>34</v>
      </c>
      <c r="D27" s="10">
        <v>0</v>
      </c>
      <c r="E27" s="10">
        <v>0</v>
      </c>
      <c r="F27" s="10">
        <v>0</v>
      </c>
      <c r="G27" s="10">
        <v>0</v>
      </c>
      <c r="H27" s="10">
        <v>0</v>
      </c>
      <c r="I27" s="10">
        <v>0</v>
      </c>
      <c r="J27" s="10">
        <v>0</v>
      </c>
      <c r="K27" s="10">
        <v>0</v>
      </c>
      <c r="L27" s="10">
        <v>1</v>
      </c>
      <c r="M27" s="10">
        <v>0</v>
      </c>
      <c r="N27" s="10">
        <v>0</v>
      </c>
      <c r="O27" s="10">
        <v>0</v>
      </c>
      <c r="P27" s="10">
        <v>0</v>
      </c>
      <c r="Q27" s="10">
        <v>0</v>
      </c>
      <c r="R27" s="10">
        <v>0</v>
      </c>
      <c r="S27" s="10">
        <v>0</v>
      </c>
      <c r="T27" s="10">
        <v>0</v>
      </c>
      <c r="U27" s="10">
        <v>0</v>
      </c>
      <c r="V27" s="10">
        <v>0</v>
      </c>
      <c r="W27" s="10">
        <v>0</v>
      </c>
      <c r="X27" s="10">
        <v>0</v>
      </c>
      <c r="Y27" s="10">
        <v>0</v>
      </c>
      <c r="Z27" s="10">
        <v>0</v>
      </c>
      <c r="AA27" s="10">
        <v>0</v>
      </c>
      <c r="AB27" s="10">
        <v>0</v>
      </c>
      <c r="AC27" s="10">
        <v>0</v>
      </c>
      <c r="AD27" s="10">
        <v>0</v>
      </c>
      <c r="AE27" s="10">
        <v>0</v>
      </c>
      <c r="AF27" s="10">
        <v>0</v>
      </c>
      <c r="AG27" s="10">
        <v>0</v>
      </c>
      <c r="AH27" s="10">
        <f t="shared" si="0"/>
        <v>1</v>
      </c>
      <c r="AI27" s="10">
        <f t="shared" si="1"/>
        <v>0</v>
      </c>
    </row>
    <row r="28" spans="1:35" x14ac:dyDescent="0.25">
      <c r="A28" s="11"/>
      <c r="B28" s="12"/>
      <c r="C28" s="13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</row>
    <row r="29" spans="1:35" x14ac:dyDescent="0.25">
      <c r="A29" s="11" t="s">
        <v>35</v>
      </c>
      <c r="B29" s="14" t="s">
        <v>36</v>
      </c>
      <c r="C29" s="13"/>
      <c r="D29" s="10">
        <v>9</v>
      </c>
      <c r="E29" s="10">
        <v>1</v>
      </c>
      <c r="F29" s="10">
        <v>0</v>
      </c>
      <c r="G29" s="10">
        <v>11</v>
      </c>
      <c r="H29" s="10">
        <v>19</v>
      </c>
      <c r="I29" s="10">
        <v>0</v>
      </c>
      <c r="J29" s="10">
        <v>20</v>
      </c>
      <c r="K29" s="10">
        <v>0</v>
      </c>
      <c r="L29" s="10">
        <v>34</v>
      </c>
      <c r="M29" s="10">
        <v>0</v>
      </c>
      <c r="N29" s="10">
        <v>17</v>
      </c>
      <c r="O29" s="10">
        <v>0</v>
      </c>
      <c r="P29" s="10">
        <v>0</v>
      </c>
      <c r="Q29" s="10">
        <v>39</v>
      </c>
      <c r="R29" s="10">
        <v>0</v>
      </c>
      <c r="S29" s="10">
        <v>0</v>
      </c>
      <c r="T29" s="10">
        <v>0</v>
      </c>
      <c r="U29" s="10">
        <v>0</v>
      </c>
      <c r="V29" s="10">
        <v>4</v>
      </c>
      <c r="W29" s="10">
        <v>0</v>
      </c>
      <c r="X29" s="10">
        <v>0</v>
      </c>
      <c r="Y29" s="10">
        <v>6</v>
      </c>
      <c r="Z29" s="10">
        <v>19</v>
      </c>
      <c r="AA29" s="10">
        <v>0</v>
      </c>
      <c r="AB29" s="10">
        <v>0</v>
      </c>
      <c r="AC29" s="10">
        <v>7</v>
      </c>
      <c r="AD29" s="10">
        <v>12</v>
      </c>
      <c r="AE29" s="10">
        <v>0</v>
      </c>
      <c r="AF29" s="10">
        <v>0</v>
      </c>
      <c r="AG29" s="10">
        <v>0</v>
      </c>
      <c r="AH29" s="10">
        <f t="shared" si="0"/>
        <v>134</v>
      </c>
      <c r="AI29" s="10">
        <f t="shared" si="1"/>
        <v>64</v>
      </c>
    </row>
    <row r="30" spans="1:35" x14ac:dyDescent="0.25">
      <c r="A30" s="11"/>
      <c r="B30" s="12"/>
      <c r="C30" s="13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</row>
    <row r="31" spans="1:35" x14ac:dyDescent="0.25">
      <c r="A31" s="11" t="s">
        <v>37</v>
      </c>
      <c r="B31" s="14" t="s">
        <v>38</v>
      </c>
      <c r="C31" s="13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</row>
    <row r="32" spans="1:35" x14ac:dyDescent="0.25">
      <c r="A32" s="11"/>
      <c r="B32" s="12" t="s">
        <v>39</v>
      </c>
      <c r="C32" s="13" t="s">
        <v>40</v>
      </c>
      <c r="D32" s="10">
        <v>232</v>
      </c>
      <c r="E32" s="10">
        <v>136</v>
      </c>
      <c r="F32" s="10">
        <v>0</v>
      </c>
      <c r="G32" s="10">
        <v>472</v>
      </c>
      <c r="H32" s="10">
        <v>722</v>
      </c>
      <c r="I32" s="10">
        <v>0</v>
      </c>
      <c r="J32" s="10">
        <v>794</v>
      </c>
      <c r="K32" s="10">
        <v>0</v>
      </c>
      <c r="L32" s="10">
        <v>1008</v>
      </c>
      <c r="M32" s="10">
        <v>0</v>
      </c>
      <c r="N32" s="10">
        <v>420</v>
      </c>
      <c r="O32" s="10">
        <v>0</v>
      </c>
      <c r="P32" s="10">
        <v>0</v>
      </c>
      <c r="Q32" s="10">
        <v>977</v>
      </c>
      <c r="R32" s="10">
        <v>24</v>
      </c>
      <c r="S32" s="10">
        <v>0</v>
      </c>
      <c r="T32" s="10">
        <v>0</v>
      </c>
      <c r="U32" s="10">
        <v>0</v>
      </c>
      <c r="V32" s="10">
        <v>688</v>
      </c>
      <c r="W32" s="10">
        <v>0</v>
      </c>
      <c r="X32" s="10">
        <v>0</v>
      </c>
      <c r="Y32" s="10">
        <v>296</v>
      </c>
      <c r="Z32" s="10">
        <v>469</v>
      </c>
      <c r="AA32" s="10">
        <v>0</v>
      </c>
      <c r="AB32" s="10">
        <v>0</v>
      </c>
      <c r="AC32" s="10">
        <v>291</v>
      </c>
      <c r="AD32" s="10">
        <v>407</v>
      </c>
      <c r="AE32" s="10">
        <v>0</v>
      </c>
      <c r="AF32" s="10">
        <v>469</v>
      </c>
      <c r="AG32" s="10">
        <v>0</v>
      </c>
      <c r="AH32" s="10">
        <f t="shared" si="0"/>
        <v>5233</v>
      </c>
      <c r="AI32" s="10">
        <f t="shared" si="1"/>
        <v>2172</v>
      </c>
    </row>
    <row r="33" spans="1:35" x14ac:dyDescent="0.25">
      <c r="A33" s="11"/>
      <c r="B33" s="12" t="s">
        <v>41</v>
      </c>
      <c r="C33" s="13" t="s">
        <v>42</v>
      </c>
      <c r="D33" s="10">
        <v>120</v>
      </c>
      <c r="E33" s="10">
        <v>75</v>
      </c>
      <c r="F33" s="10">
        <v>0</v>
      </c>
      <c r="G33" s="10">
        <v>722</v>
      </c>
      <c r="H33" s="10">
        <v>808</v>
      </c>
      <c r="I33" s="10">
        <v>0</v>
      </c>
      <c r="J33" s="10">
        <v>406</v>
      </c>
      <c r="K33" s="10">
        <v>0</v>
      </c>
      <c r="L33" s="10">
        <v>754</v>
      </c>
      <c r="M33" s="10">
        <v>0</v>
      </c>
      <c r="N33" s="10">
        <v>567</v>
      </c>
      <c r="O33" s="10">
        <v>0</v>
      </c>
      <c r="P33" s="10">
        <v>0</v>
      </c>
      <c r="Q33" s="10">
        <v>1733</v>
      </c>
      <c r="R33" s="10">
        <v>92</v>
      </c>
      <c r="S33" s="10">
        <v>0</v>
      </c>
      <c r="T33" s="10">
        <v>0</v>
      </c>
      <c r="U33" s="10">
        <v>0</v>
      </c>
      <c r="V33" s="10">
        <v>756</v>
      </c>
      <c r="W33" s="10">
        <v>0</v>
      </c>
      <c r="X33" s="10">
        <v>0</v>
      </c>
      <c r="Y33" s="10">
        <v>238</v>
      </c>
      <c r="Z33" s="10">
        <v>453</v>
      </c>
      <c r="AA33" s="10">
        <v>0</v>
      </c>
      <c r="AB33" s="10">
        <v>0</v>
      </c>
      <c r="AC33" s="10">
        <v>492</v>
      </c>
      <c r="AD33" s="10">
        <v>350</v>
      </c>
      <c r="AE33" s="10">
        <v>0</v>
      </c>
      <c r="AF33" s="10">
        <v>843</v>
      </c>
      <c r="AG33" s="10">
        <v>0</v>
      </c>
      <c r="AH33" s="10">
        <f t="shared" si="0"/>
        <v>5149</v>
      </c>
      <c r="AI33" s="10">
        <f t="shared" si="1"/>
        <v>3260</v>
      </c>
    </row>
    <row r="34" spans="1:35" x14ac:dyDescent="0.25">
      <c r="A34" s="11"/>
      <c r="B34" s="12"/>
      <c r="C34" s="13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</row>
    <row r="35" spans="1:35" x14ac:dyDescent="0.25">
      <c r="A35" s="11" t="s">
        <v>43</v>
      </c>
      <c r="B35" s="14" t="s">
        <v>44</v>
      </c>
      <c r="C35" s="13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</row>
    <row r="36" spans="1:35" x14ac:dyDescent="0.25">
      <c r="A36" s="11"/>
      <c r="B36" s="12" t="s">
        <v>15</v>
      </c>
      <c r="C36" s="13" t="s">
        <v>45</v>
      </c>
      <c r="D36" s="10">
        <v>0</v>
      </c>
      <c r="E36" s="10">
        <v>3</v>
      </c>
      <c r="F36" s="10">
        <v>0</v>
      </c>
      <c r="G36" s="10">
        <v>660</v>
      </c>
      <c r="H36" s="10">
        <v>808</v>
      </c>
      <c r="I36" s="10">
        <v>0</v>
      </c>
      <c r="J36" s="10">
        <v>406</v>
      </c>
      <c r="K36" s="10">
        <v>0</v>
      </c>
      <c r="L36" s="10">
        <v>754</v>
      </c>
      <c r="M36" s="10">
        <v>0</v>
      </c>
      <c r="N36" s="10">
        <v>511</v>
      </c>
      <c r="O36" s="10">
        <v>0</v>
      </c>
      <c r="P36" s="10">
        <v>0</v>
      </c>
      <c r="Q36" s="10">
        <v>1733</v>
      </c>
      <c r="R36" s="10">
        <v>92</v>
      </c>
      <c r="S36" s="10">
        <v>0</v>
      </c>
      <c r="T36" s="10">
        <v>0</v>
      </c>
      <c r="U36" s="10">
        <v>0</v>
      </c>
      <c r="V36" s="10">
        <v>258</v>
      </c>
      <c r="W36" s="10">
        <v>0</v>
      </c>
      <c r="X36" s="10">
        <v>0</v>
      </c>
      <c r="Y36" s="10">
        <v>0</v>
      </c>
      <c r="Z36" s="10">
        <v>453</v>
      </c>
      <c r="AA36" s="10">
        <v>0</v>
      </c>
      <c r="AB36" s="10">
        <v>0</v>
      </c>
      <c r="AC36" s="10">
        <v>492</v>
      </c>
      <c r="AD36" s="10">
        <v>0</v>
      </c>
      <c r="AE36" s="10">
        <v>0</v>
      </c>
      <c r="AF36" s="10">
        <v>455</v>
      </c>
      <c r="AG36" s="10">
        <v>0</v>
      </c>
      <c r="AH36" s="10">
        <f t="shared" si="0"/>
        <v>3737</v>
      </c>
      <c r="AI36" s="10">
        <f t="shared" si="1"/>
        <v>2888</v>
      </c>
    </row>
    <row r="37" spans="1:35" x14ac:dyDescent="0.25">
      <c r="A37" s="11"/>
      <c r="B37" s="12" t="s">
        <v>17</v>
      </c>
      <c r="C37" s="13" t="s">
        <v>46</v>
      </c>
      <c r="D37" s="10">
        <v>120</v>
      </c>
      <c r="E37" s="10">
        <v>72</v>
      </c>
      <c r="F37" s="10">
        <v>0</v>
      </c>
      <c r="G37" s="10">
        <v>62</v>
      </c>
      <c r="H37" s="10">
        <v>0</v>
      </c>
      <c r="I37" s="10">
        <v>0</v>
      </c>
      <c r="J37" s="10">
        <v>0</v>
      </c>
      <c r="K37" s="10">
        <v>0</v>
      </c>
      <c r="L37" s="10">
        <v>0</v>
      </c>
      <c r="M37" s="10">
        <v>0</v>
      </c>
      <c r="N37" s="10">
        <v>56</v>
      </c>
      <c r="O37" s="10">
        <v>0</v>
      </c>
      <c r="P37" s="10">
        <v>0</v>
      </c>
      <c r="Q37" s="10">
        <v>0</v>
      </c>
      <c r="R37" s="10">
        <v>0</v>
      </c>
      <c r="S37" s="10">
        <v>0</v>
      </c>
      <c r="T37" s="10">
        <v>0</v>
      </c>
      <c r="U37" s="10">
        <v>0</v>
      </c>
      <c r="V37" s="10">
        <v>498</v>
      </c>
      <c r="W37" s="10">
        <v>0</v>
      </c>
      <c r="X37" s="10">
        <v>0</v>
      </c>
      <c r="Y37" s="10">
        <v>238</v>
      </c>
      <c r="Z37" s="10">
        <v>0</v>
      </c>
      <c r="AA37" s="10">
        <v>0</v>
      </c>
      <c r="AB37" s="10">
        <v>0</v>
      </c>
      <c r="AC37" s="10">
        <v>0</v>
      </c>
      <c r="AD37" s="10">
        <v>350</v>
      </c>
      <c r="AE37" s="10">
        <v>0</v>
      </c>
      <c r="AF37" s="10">
        <v>388</v>
      </c>
      <c r="AG37" s="10">
        <v>0</v>
      </c>
      <c r="AH37" s="10">
        <f t="shared" si="0"/>
        <v>1412</v>
      </c>
      <c r="AI37" s="10">
        <f t="shared" si="1"/>
        <v>372</v>
      </c>
    </row>
    <row r="38" spans="1:35" x14ac:dyDescent="0.25">
      <c r="A38" s="11"/>
      <c r="B38" s="12"/>
      <c r="C38" s="13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</row>
    <row r="39" spans="1:35" x14ac:dyDescent="0.25">
      <c r="A39" s="11" t="s">
        <v>47</v>
      </c>
      <c r="B39" s="14" t="s">
        <v>48</v>
      </c>
      <c r="C39" s="13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</row>
    <row r="40" spans="1:35" x14ac:dyDescent="0.25">
      <c r="A40" s="11"/>
      <c r="B40" s="12" t="s">
        <v>15</v>
      </c>
      <c r="C40" s="13" t="s">
        <v>49</v>
      </c>
      <c r="D40" s="10">
        <v>0</v>
      </c>
      <c r="E40" s="10">
        <v>0</v>
      </c>
      <c r="F40" s="10">
        <v>0</v>
      </c>
      <c r="G40" s="10">
        <v>0</v>
      </c>
      <c r="H40" s="10">
        <v>0</v>
      </c>
      <c r="I40" s="10">
        <v>0</v>
      </c>
      <c r="J40" s="10">
        <v>0</v>
      </c>
      <c r="K40" s="10">
        <v>0</v>
      </c>
      <c r="L40" s="10">
        <v>0</v>
      </c>
      <c r="M40" s="10">
        <v>0</v>
      </c>
      <c r="N40" s="10">
        <v>0</v>
      </c>
      <c r="O40" s="10">
        <v>0</v>
      </c>
      <c r="P40" s="10">
        <v>0</v>
      </c>
      <c r="Q40" s="10">
        <v>0</v>
      </c>
      <c r="R40" s="10">
        <v>0</v>
      </c>
      <c r="S40" s="10">
        <v>0</v>
      </c>
      <c r="T40" s="10">
        <v>0</v>
      </c>
      <c r="U40" s="10">
        <v>0</v>
      </c>
      <c r="V40" s="10">
        <v>0</v>
      </c>
      <c r="W40" s="10">
        <v>0</v>
      </c>
      <c r="X40" s="10">
        <v>0</v>
      </c>
      <c r="Y40" s="10">
        <v>0</v>
      </c>
      <c r="Z40" s="10">
        <v>0</v>
      </c>
      <c r="AA40" s="10">
        <v>0</v>
      </c>
      <c r="AB40" s="10">
        <v>0</v>
      </c>
      <c r="AC40" s="10">
        <v>0</v>
      </c>
      <c r="AD40" s="10">
        <v>0</v>
      </c>
      <c r="AE40" s="10">
        <v>0</v>
      </c>
      <c r="AF40" s="10">
        <v>0</v>
      </c>
      <c r="AG40" s="10">
        <v>0</v>
      </c>
      <c r="AH40" s="10">
        <f t="shared" si="0"/>
        <v>0</v>
      </c>
      <c r="AI40" s="10">
        <f t="shared" si="1"/>
        <v>0</v>
      </c>
    </row>
    <row r="41" spans="1:35" x14ac:dyDescent="0.25">
      <c r="A41" s="11"/>
      <c r="B41" s="12" t="s">
        <v>17</v>
      </c>
      <c r="C41" s="13" t="s">
        <v>50</v>
      </c>
      <c r="D41" s="10">
        <v>0</v>
      </c>
      <c r="E41" s="10">
        <v>0</v>
      </c>
      <c r="F41" s="10">
        <v>0</v>
      </c>
      <c r="G41" s="10">
        <v>0</v>
      </c>
      <c r="H41" s="10">
        <v>0</v>
      </c>
      <c r="I41" s="10">
        <v>0</v>
      </c>
      <c r="J41" s="10">
        <v>0</v>
      </c>
      <c r="K41" s="10">
        <v>0</v>
      </c>
      <c r="L41" s="10">
        <v>0</v>
      </c>
      <c r="M41" s="10">
        <v>0</v>
      </c>
      <c r="N41" s="10">
        <v>0</v>
      </c>
      <c r="O41" s="10">
        <v>0</v>
      </c>
      <c r="P41" s="10">
        <v>0</v>
      </c>
      <c r="Q41" s="10">
        <v>0</v>
      </c>
      <c r="R41" s="10">
        <v>1</v>
      </c>
      <c r="S41" s="10">
        <v>0</v>
      </c>
      <c r="T41" s="10">
        <v>0</v>
      </c>
      <c r="U41" s="10">
        <v>0</v>
      </c>
      <c r="V41" s="10">
        <v>0</v>
      </c>
      <c r="W41" s="10">
        <v>0</v>
      </c>
      <c r="X41" s="10">
        <v>0</v>
      </c>
      <c r="Y41" s="10">
        <v>0</v>
      </c>
      <c r="Z41" s="10">
        <v>0</v>
      </c>
      <c r="AA41" s="10">
        <v>0</v>
      </c>
      <c r="AB41" s="10">
        <v>0</v>
      </c>
      <c r="AC41" s="10">
        <v>0</v>
      </c>
      <c r="AD41" s="10">
        <v>0</v>
      </c>
      <c r="AE41" s="10">
        <v>0</v>
      </c>
      <c r="AF41" s="10">
        <v>0</v>
      </c>
      <c r="AG41" s="10">
        <v>0</v>
      </c>
      <c r="AH41" s="10">
        <f t="shared" si="0"/>
        <v>1</v>
      </c>
      <c r="AI41" s="10">
        <f t="shared" si="1"/>
        <v>0</v>
      </c>
    </row>
    <row r="42" spans="1:35" x14ac:dyDescent="0.25">
      <c r="A42" s="11"/>
      <c r="B42" s="12" t="s">
        <v>19</v>
      </c>
      <c r="C42" s="13" t="s">
        <v>51</v>
      </c>
      <c r="D42" s="10">
        <v>1</v>
      </c>
      <c r="E42" s="10">
        <v>0</v>
      </c>
      <c r="F42" s="10">
        <v>0</v>
      </c>
      <c r="G42" s="10">
        <v>0</v>
      </c>
      <c r="H42" s="10">
        <v>0</v>
      </c>
      <c r="I42" s="10">
        <v>0</v>
      </c>
      <c r="J42" s="10">
        <v>0</v>
      </c>
      <c r="K42" s="10">
        <v>0</v>
      </c>
      <c r="L42" s="10">
        <v>0</v>
      </c>
      <c r="M42" s="10">
        <v>0</v>
      </c>
      <c r="N42" s="10">
        <v>0</v>
      </c>
      <c r="O42" s="10">
        <v>0</v>
      </c>
      <c r="P42" s="10">
        <v>0</v>
      </c>
      <c r="Q42" s="10">
        <v>0</v>
      </c>
      <c r="R42" s="10">
        <v>0</v>
      </c>
      <c r="S42" s="10">
        <v>0</v>
      </c>
      <c r="T42" s="10">
        <v>0</v>
      </c>
      <c r="U42" s="10">
        <v>0</v>
      </c>
      <c r="V42" s="10">
        <v>0</v>
      </c>
      <c r="W42" s="10">
        <v>0</v>
      </c>
      <c r="X42" s="10">
        <v>0</v>
      </c>
      <c r="Y42" s="10">
        <v>0</v>
      </c>
      <c r="Z42" s="10">
        <v>0</v>
      </c>
      <c r="AA42" s="10">
        <v>0</v>
      </c>
      <c r="AB42" s="10">
        <v>0</v>
      </c>
      <c r="AC42" s="10">
        <v>1</v>
      </c>
      <c r="AD42" s="10">
        <v>0</v>
      </c>
      <c r="AE42" s="10">
        <v>0</v>
      </c>
      <c r="AF42" s="10">
        <v>0</v>
      </c>
      <c r="AG42" s="10">
        <v>0</v>
      </c>
      <c r="AH42" s="10">
        <f t="shared" si="0"/>
        <v>1</v>
      </c>
      <c r="AI42" s="10">
        <f t="shared" si="1"/>
        <v>1</v>
      </c>
    </row>
    <row r="43" spans="1:35" x14ac:dyDescent="0.25">
      <c r="A43" s="11"/>
      <c r="B43" s="12" t="s">
        <v>26</v>
      </c>
      <c r="C43" s="13" t="s">
        <v>52</v>
      </c>
      <c r="D43" s="10">
        <v>6</v>
      </c>
      <c r="E43" s="10">
        <v>1</v>
      </c>
      <c r="F43" s="10">
        <v>0</v>
      </c>
      <c r="G43" s="10">
        <v>0</v>
      </c>
      <c r="H43" s="10">
        <v>0</v>
      </c>
      <c r="I43" s="10">
        <v>0</v>
      </c>
      <c r="J43" s="10">
        <v>0</v>
      </c>
      <c r="K43" s="10">
        <v>0</v>
      </c>
      <c r="L43" s="10">
        <v>0</v>
      </c>
      <c r="M43" s="10">
        <v>0</v>
      </c>
      <c r="N43" s="10">
        <v>6</v>
      </c>
      <c r="O43" s="10">
        <v>0</v>
      </c>
      <c r="P43" s="10">
        <v>0</v>
      </c>
      <c r="Q43" s="10">
        <v>0</v>
      </c>
      <c r="R43" s="10">
        <v>0</v>
      </c>
      <c r="S43" s="10">
        <v>0</v>
      </c>
      <c r="T43" s="10">
        <v>0</v>
      </c>
      <c r="U43" s="10">
        <v>0</v>
      </c>
      <c r="V43" s="10">
        <v>0</v>
      </c>
      <c r="W43" s="10">
        <v>0</v>
      </c>
      <c r="X43" s="10">
        <v>0</v>
      </c>
      <c r="Y43" s="10">
        <v>0</v>
      </c>
      <c r="Z43" s="10">
        <v>0</v>
      </c>
      <c r="AA43" s="10">
        <v>0</v>
      </c>
      <c r="AB43" s="10">
        <v>0</v>
      </c>
      <c r="AC43" s="10">
        <v>1</v>
      </c>
      <c r="AD43" s="10">
        <v>0</v>
      </c>
      <c r="AE43" s="10">
        <v>0</v>
      </c>
      <c r="AF43" s="10">
        <v>0</v>
      </c>
      <c r="AG43" s="10">
        <v>0</v>
      </c>
      <c r="AH43" s="10">
        <f t="shared" si="0"/>
        <v>12</v>
      </c>
      <c r="AI43" s="10">
        <f t="shared" si="1"/>
        <v>2</v>
      </c>
    </row>
    <row r="44" spans="1:35" x14ac:dyDescent="0.25">
      <c r="A44" s="11"/>
      <c r="B44" s="12" t="s">
        <v>28</v>
      </c>
      <c r="C44" s="13" t="s">
        <v>53</v>
      </c>
      <c r="D44" s="10">
        <v>3</v>
      </c>
      <c r="E44" s="10">
        <v>0</v>
      </c>
      <c r="F44" s="10">
        <v>0</v>
      </c>
      <c r="G44" s="10">
        <v>2</v>
      </c>
      <c r="H44" s="10">
        <v>1</v>
      </c>
      <c r="I44" s="10">
        <v>0</v>
      </c>
      <c r="J44" s="10">
        <v>4</v>
      </c>
      <c r="K44" s="10">
        <v>0</v>
      </c>
      <c r="L44" s="10">
        <v>0</v>
      </c>
      <c r="M44" s="10">
        <v>0</v>
      </c>
      <c r="N44" s="10">
        <v>0</v>
      </c>
      <c r="O44" s="10">
        <v>0</v>
      </c>
      <c r="P44" s="10">
        <v>0</v>
      </c>
      <c r="Q44" s="10">
        <v>0</v>
      </c>
      <c r="R44" s="10">
        <v>0</v>
      </c>
      <c r="S44" s="10">
        <v>0</v>
      </c>
      <c r="T44" s="10">
        <v>0</v>
      </c>
      <c r="U44" s="10">
        <v>0</v>
      </c>
      <c r="V44" s="10">
        <v>0</v>
      </c>
      <c r="W44" s="10">
        <v>0</v>
      </c>
      <c r="X44" s="10">
        <v>0</v>
      </c>
      <c r="Y44" s="10">
        <v>0</v>
      </c>
      <c r="Z44" s="10">
        <v>0</v>
      </c>
      <c r="AA44" s="10">
        <v>0</v>
      </c>
      <c r="AB44" s="10">
        <v>0</v>
      </c>
      <c r="AC44" s="10">
        <v>0</v>
      </c>
      <c r="AD44" s="10">
        <v>4</v>
      </c>
      <c r="AE44" s="10">
        <v>0</v>
      </c>
      <c r="AF44" s="10">
        <v>3</v>
      </c>
      <c r="AG44" s="10">
        <v>0</v>
      </c>
      <c r="AH44" s="10">
        <f t="shared" si="0"/>
        <v>15</v>
      </c>
      <c r="AI44" s="10">
        <f t="shared" si="1"/>
        <v>2</v>
      </c>
    </row>
    <row r="45" spans="1:35" x14ac:dyDescent="0.25">
      <c r="A45" s="11"/>
      <c r="B45" s="12" t="s">
        <v>54</v>
      </c>
      <c r="C45" s="13" t="s">
        <v>55</v>
      </c>
      <c r="D45" s="10">
        <v>8</v>
      </c>
      <c r="E45" s="10">
        <v>2</v>
      </c>
      <c r="F45" s="10">
        <v>0</v>
      </c>
      <c r="G45" s="10">
        <v>0</v>
      </c>
      <c r="H45" s="10">
        <v>0</v>
      </c>
      <c r="I45" s="10">
        <v>0</v>
      </c>
      <c r="J45" s="10">
        <v>0</v>
      </c>
      <c r="K45" s="10">
        <v>0</v>
      </c>
      <c r="L45" s="10">
        <v>0</v>
      </c>
      <c r="M45" s="10">
        <v>0</v>
      </c>
      <c r="N45" s="10">
        <v>12</v>
      </c>
      <c r="O45" s="10">
        <v>0</v>
      </c>
      <c r="P45" s="10">
        <v>0</v>
      </c>
      <c r="Q45" s="10">
        <v>0</v>
      </c>
      <c r="R45" s="10">
        <v>0</v>
      </c>
      <c r="S45" s="10">
        <v>0</v>
      </c>
      <c r="T45" s="10">
        <v>0</v>
      </c>
      <c r="U45" s="10">
        <v>0</v>
      </c>
      <c r="V45" s="10">
        <v>1</v>
      </c>
      <c r="W45" s="10">
        <v>0</v>
      </c>
      <c r="X45" s="10">
        <v>0</v>
      </c>
      <c r="Y45" s="10">
        <v>0</v>
      </c>
      <c r="Z45" s="10">
        <v>0</v>
      </c>
      <c r="AA45" s="10">
        <v>0</v>
      </c>
      <c r="AB45" s="10">
        <v>0</v>
      </c>
      <c r="AC45" s="10">
        <v>2</v>
      </c>
      <c r="AD45" s="10">
        <v>0</v>
      </c>
      <c r="AE45" s="10">
        <v>0</v>
      </c>
      <c r="AF45" s="10">
        <v>0</v>
      </c>
      <c r="AG45" s="10">
        <v>0</v>
      </c>
      <c r="AH45" s="10">
        <f t="shared" si="0"/>
        <v>21</v>
      </c>
      <c r="AI45" s="10">
        <f t="shared" si="1"/>
        <v>4</v>
      </c>
    </row>
    <row r="46" spans="1:35" x14ac:dyDescent="0.25">
      <c r="A46" s="11"/>
      <c r="B46" s="12" t="s">
        <v>56</v>
      </c>
      <c r="C46" s="13" t="s">
        <v>57</v>
      </c>
      <c r="D46" s="10">
        <v>6</v>
      </c>
      <c r="E46" s="10">
        <v>0</v>
      </c>
      <c r="F46" s="10">
        <v>0</v>
      </c>
      <c r="G46" s="10">
        <v>0</v>
      </c>
      <c r="H46" s="10">
        <v>0</v>
      </c>
      <c r="I46" s="10">
        <v>0</v>
      </c>
      <c r="J46" s="10">
        <v>0</v>
      </c>
      <c r="K46" s="10">
        <v>0</v>
      </c>
      <c r="L46" s="10">
        <v>0</v>
      </c>
      <c r="M46" s="10">
        <v>0</v>
      </c>
      <c r="N46" s="10">
        <v>10</v>
      </c>
      <c r="O46" s="10">
        <v>0</v>
      </c>
      <c r="P46" s="10">
        <v>0</v>
      </c>
      <c r="Q46" s="10">
        <v>0</v>
      </c>
      <c r="R46" s="10">
        <v>0</v>
      </c>
      <c r="S46" s="10">
        <v>0</v>
      </c>
      <c r="T46" s="10">
        <v>0</v>
      </c>
      <c r="U46" s="10">
        <v>0</v>
      </c>
      <c r="V46" s="10">
        <v>0</v>
      </c>
      <c r="W46" s="10">
        <v>4</v>
      </c>
      <c r="X46" s="10">
        <v>0</v>
      </c>
      <c r="Y46" s="10">
        <v>0</v>
      </c>
      <c r="Z46" s="10">
        <v>0</v>
      </c>
      <c r="AA46" s="10">
        <v>0</v>
      </c>
      <c r="AB46" s="10">
        <v>0</v>
      </c>
      <c r="AC46" s="10">
        <v>9</v>
      </c>
      <c r="AD46" s="10">
        <v>0</v>
      </c>
      <c r="AE46" s="10">
        <v>0</v>
      </c>
      <c r="AF46" s="10">
        <v>0</v>
      </c>
      <c r="AG46" s="10">
        <v>0</v>
      </c>
      <c r="AH46" s="10">
        <f t="shared" si="0"/>
        <v>16</v>
      </c>
      <c r="AI46" s="10">
        <f t="shared" si="1"/>
        <v>13</v>
      </c>
    </row>
    <row r="47" spans="1:35" x14ac:dyDescent="0.25">
      <c r="A47" s="11"/>
      <c r="B47" s="12" t="s">
        <v>58</v>
      </c>
      <c r="C47" s="13" t="s">
        <v>59</v>
      </c>
      <c r="D47" s="10">
        <v>42</v>
      </c>
      <c r="E47" s="10">
        <v>38</v>
      </c>
      <c r="F47" s="10">
        <v>0</v>
      </c>
      <c r="G47" s="10">
        <v>25</v>
      </c>
      <c r="H47" s="10">
        <v>30</v>
      </c>
      <c r="I47" s="10">
        <v>0</v>
      </c>
      <c r="J47" s="10">
        <v>19</v>
      </c>
      <c r="K47" s="10">
        <v>0</v>
      </c>
      <c r="L47" s="10">
        <v>16</v>
      </c>
      <c r="M47" s="10">
        <v>0</v>
      </c>
      <c r="N47" s="10">
        <v>2</v>
      </c>
      <c r="O47" s="10">
        <v>0</v>
      </c>
      <c r="P47" s="10">
        <v>0</v>
      </c>
      <c r="Q47" s="10">
        <v>45</v>
      </c>
      <c r="R47" s="10">
        <v>0</v>
      </c>
      <c r="S47" s="10">
        <v>0</v>
      </c>
      <c r="T47" s="10">
        <v>0</v>
      </c>
      <c r="U47" s="10">
        <v>0</v>
      </c>
      <c r="V47" s="10">
        <v>11</v>
      </c>
      <c r="W47" s="10">
        <v>0</v>
      </c>
      <c r="X47" s="10">
        <v>0</v>
      </c>
      <c r="Y47" s="10">
        <v>37</v>
      </c>
      <c r="Z47" s="10">
        <v>25</v>
      </c>
      <c r="AA47" s="10">
        <v>0</v>
      </c>
      <c r="AB47" s="10">
        <v>0</v>
      </c>
      <c r="AC47" s="10">
        <v>2</v>
      </c>
      <c r="AD47" s="10">
        <v>46</v>
      </c>
      <c r="AE47" s="10">
        <v>0</v>
      </c>
      <c r="AF47" s="10">
        <v>20</v>
      </c>
      <c r="AG47" s="10">
        <v>0</v>
      </c>
      <c r="AH47" s="10">
        <f t="shared" si="0"/>
        <v>211</v>
      </c>
      <c r="AI47" s="10">
        <f t="shared" si="1"/>
        <v>147</v>
      </c>
    </row>
    <row r="48" spans="1:35" x14ac:dyDescent="0.25">
      <c r="A48" s="11"/>
      <c r="B48" s="12" t="s">
        <v>60</v>
      </c>
      <c r="C48" s="13" t="s">
        <v>61</v>
      </c>
      <c r="D48" s="10">
        <v>23</v>
      </c>
      <c r="E48" s="10">
        <v>19</v>
      </c>
      <c r="F48" s="10">
        <v>0</v>
      </c>
      <c r="G48" s="10">
        <v>3</v>
      </c>
      <c r="H48" s="10">
        <v>4</v>
      </c>
      <c r="I48" s="10">
        <v>0</v>
      </c>
      <c r="J48" s="10">
        <v>11</v>
      </c>
      <c r="K48" s="10">
        <v>0</v>
      </c>
      <c r="L48" s="10">
        <v>36</v>
      </c>
      <c r="M48" s="10">
        <v>0</v>
      </c>
      <c r="N48" s="10">
        <v>0</v>
      </c>
      <c r="O48" s="10">
        <v>0</v>
      </c>
      <c r="P48" s="10">
        <v>0</v>
      </c>
      <c r="Q48" s="10">
        <v>37</v>
      </c>
      <c r="R48" s="10">
        <v>0</v>
      </c>
      <c r="S48" s="10">
        <v>0</v>
      </c>
      <c r="T48" s="10">
        <v>0</v>
      </c>
      <c r="U48" s="10">
        <v>0</v>
      </c>
      <c r="V48" s="10">
        <v>18</v>
      </c>
      <c r="W48" s="10">
        <v>0</v>
      </c>
      <c r="X48" s="10">
        <v>0</v>
      </c>
      <c r="Y48" s="10">
        <v>21</v>
      </c>
      <c r="Z48" s="10">
        <v>15</v>
      </c>
      <c r="AA48" s="10">
        <v>0</v>
      </c>
      <c r="AB48" s="10">
        <v>0</v>
      </c>
      <c r="AC48" s="10">
        <v>1</v>
      </c>
      <c r="AD48" s="10">
        <v>25</v>
      </c>
      <c r="AE48" s="10">
        <v>0</v>
      </c>
      <c r="AF48" s="10">
        <v>0</v>
      </c>
      <c r="AG48" s="10">
        <v>0</v>
      </c>
      <c r="AH48" s="10">
        <f t="shared" si="0"/>
        <v>132</v>
      </c>
      <c r="AI48" s="10">
        <f t="shared" si="1"/>
        <v>81</v>
      </c>
    </row>
    <row r="49" spans="1:35" x14ac:dyDescent="0.25">
      <c r="A49" s="11"/>
      <c r="B49" s="12"/>
      <c r="C49" s="13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</row>
    <row r="50" spans="1:35" x14ac:dyDescent="0.25">
      <c r="A50" s="11" t="s">
        <v>62</v>
      </c>
      <c r="B50" s="14" t="s">
        <v>63</v>
      </c>
      <c r="C50" s="13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</row>
    <row r="51" spans="1:35" x14ac:dyDescent="0.25">
      <c r="A51" s="11"/>
      <c r="B51" s="12" t="s">
        <v>15</v>
      </c>
      <c r="C51" s="13" t="s">
        <v>64</v>
      </c>
      <c r="D51" s="10">
        <v>34</v>
      </c>
      <c r="E51" s="10">
        <v>41</v>
      </c>
      <c r="F51" s="10">
        <v>0</v>
      </c>
      <c r="G51" s="10">
        <v>9</v>
      </c>
      <c r="H51" s="10">
        <v>16</v>
      </c>
      <c r="I51" s="10">
        <v>0</v>
      </c>
      <c r="J51" s="10">
        <v>10</v>
      </c>
      <c r="K51" s="10">
        <v>0</v>
      </c>
      <c r="L51" s="10">
        <v>33</v>
      </c>
      <c r="M51" s="10">
        <v>0</v>
      </c>
      <c r="N51" s="10">
        <v>17</v>
      </c>
      <c r="O51" s="10">
        <v>0</v>
      </c>
      <c r="P51" s="10">
        <v>0</v>
      </c>
      <c r="Q51" s="10">
        <v>74</v>
      </c>
      <c r="R51" s="10">
        <v>1</v>
      </c>
      <c r="S51" s="10">
        <v>0</v>
      </c>
      <c r="T51" s="10">
        <v>0</v>
      </c>
      <c r="U51" s="10">
        <v>0</v>
      </c>
      <c r="V51" s="10">
        <v>25</v>
      </c>
      <c r="W51" s="10">
        <v>0</v>
      </c>
      <c r="X51" s="10">
        <v>0</v>
      </c>
      <c r="Y51" s="10">
        <v>46</v>
      </c>
      <c r="Z51" s="10">
        <v>11</v>
      </c>
      <c r="AA51" s="10">
        <v>0</v>
      </c>
      <c r="AB51" s="10">
        <v>0</v>
      </c>
      <c r="AC51" s="10">
        <v>3</v>
      </c>
      <c r="AD51" s="10">
        <v>26</v>
      </c>
      <c r="AE51" s="10">
        <v>0</v>
      </c>
      <c r="AF51" s="10">
        <v>11</v>
      </c>
      <c r="AG51" s="10">
        <v>0</v>
      </c>
      <c r="AH51" s="10">
        <f t="shared" si="0"/>
        <v>184</v>
      </c>
      <c r="AI51" s="10">
        <f t="shared" si="1"/>
        <v>173</v>
      </c>
    </row>
    <row r="52" spans="1:35" x14ac:dyDescent="0.25">
      <c r="A52" s="11"/>
      <c r="B52" s="12" t="s">
        <v>17</v>
      </c>
      <c r="C52" s="13" t="s">
        <v>65</v>
      </c>
      <c r="D52" s="10">
        <v>6</v>
      </c>
      <c r="E52" s="10">
        <v>3</v>
      </c>
      <c r="F52" s="10">
        <v>0</v>
      </c>
      <c r="G52" s="10">
        <v>2</v>
      </c>
      <c r="H52" s="10">
        <v>2</v>
      </c>
      <c r="I52" s="10">
        <v>0</v>
      </c>
      <c r="J52" s="10">
        <v>4</v>
      </c>
      <c r="K52" s="10">
        <v>0</v>
      </c>
      <c r="L52" s="10">
        <v>7</v>
      </c>
      <c r="M52" s="10">
        <v>0</v>
      </c>
      <c r="N52" s="10">
        <v>1</v>
      </c>
      <c r="O52" s="10">
        <v>0</v>
      </c>
      <c r="P52" s="10">
        <v>0</v>
      </c>
      <c r="Q52" s="10">
        <v>3</v>
      </c>
      <c r="R52" s="10">
        <v>0</v>
      </c>
      <c r="S52" s="10">
        <v>0</v>
      </c>
      <c r="T52" s="10">
        <v>0</v>
      </c>
      <c r="U52" s="10">
        <v>0</v>
      </c>
      <c r="V52" s="10">
        <v>1</v>
      </c>
      <c r="W52" s="10">
        <v>0</v>
      </c>
      <c r="X52" s="10">
        <v>0</v>
      </c>
      <c r="Y52" s="10">
        <v>2</v>
      </c>
      <c r="Z52" s="10">
        <v>3</v>
      </c>
      <c r="AA52" s="10">
        <v>0</v>
      </c>
      <c r="AB52" s="10">
        <v>0</v>
      </c>
      <c r="AC52" s="10">
        <v>1</v>
      </c>
      <c r="AD52" s="10">
        <v>6</v>
      </c>
      <c r="AE52" s="10">
        <v>0</v>
      </c>
      <c r="AF52" s="10">
        <v>1</v>
      </c>
      <c r="AG52" s="10">
        <v>0</v>
      </c>
      <c r="AH52" s="10">
        <f t="shared" si="0"/>
        <v>31</v>
      </c>
      <c r="AI52" s="10">
        <f t="shared" si="1"/>
        <v>11</v>
      </c>
    </row>
    <row r="53" spans="1:35" x14ac:dyDescent="0.25">
      <c r="A53" s="11"/>
      <c r="B53" s="12" t="s">
        <v>19</v>
      </c>
      <c r="C53" s="13" t="s">
        <v>66</v>
      </c>
      <c r="D53" s="10">
        <v>11</v>
      </c>
      <c r="E53" s="10">
        <v>3</v>
      </c>
      <c r="F53" s="10">
        <v>0</v>
      </c>
      <c r="G53" s="10">
        <v>3</v>
      </c>
      <c r="H53" s="10">
        <v>2</v>
      </c>
      <c r="I53" s="10">
        <v>0</v>
      </c>
      <c r="J53" s="10">
        <v>3</v>
      </c>
      <c r="K53" s="10">
        <v>0</v>
      </c>
      <c r="L53" s="10">
        <v>6</v>
      </c>
      <c r="M53" s="10">
        <v>0</v>
      </c>
      <c r="N53" s="10">
        <v>0</v>
      </c>
      <c r="O53" s="10">
        <v>0</v>
      </c>
      <c r="P53" s="10">
        <v>0</v>
      </c>
      <c r="Q53" s="10">
        <v>0</v>
      </c>
      <c r="R53" s="10">
        <v>0</v>
      </c>
      <c r="S53" s="10">
        <v>0</v>
      </c>
      <c r="T53" s="10">
        <v>0</v>
      </c>
      <c r="U53" s="10">
        <v>0</v>
      </c>
      <c r="V53" s="10">
        <v>2</v>
      </c>
      <c r="W53" s="10">
        <v>0</v>
      </c>
      <c r="X53" s="10">
        <v>0</v>
      </c>
      <c r="Y53" s="10">
        <v>3</v>
      </c>
      <c r="Z53" s="10">
        <v>9</v>
      </c>
      <c r="AA53" s="10">
        <v>0</v>
      </c>
      <c r="AB53" s="10">
        <v>0</v>
      </c>
      <c r="AC53" s="10">
        <v>0</v>
      </c>
      <c r="AD53" s="10">
        <v>10</v>
      </c>
      <c r="AE53" s="10">
        <v>0</v>
      </c>
      <c r="AF53" s="10">
        <v>2</v>
      </c>
      <c r="AG53" s="10">
        <v>0</v>
      </c>
      <c r="AH53" s="10">
        <f t="shared" si="0"/>
        <v>45</v>
      </c>
      <c r="AI53" s="10">
        <f t="shared" si="1"/>
        <v>9</v>
      </c>
    </row>
    <row r="54" spans="1:35" x14ac:dyDescent="0.25">
      <c r="A54" s="11"/>
      <c r="B54" s="12" t="s">
        <v>26</v>
      </c>
      <c r="C54" s="13" t="s">
        <v>67</v>
      </c>
      <c r="D54" s="10">
        <v>4</v>
      </c>
      <c r="E54" s="10">
        <v>1</v>
      </c>
      <c r="F54" s="10">
        <v>0</v>
      </c>
      <c r="G54" s="10">
        <v>1</v>
      </c>
      <c r="H54" s="10">
        <v>3</v>
      </c>
      <c r="I54" s="10">
        <v>0</v>
      </c>
      <c r="J54" s="10">
        <v>1</v>
      </c>
      <c r="K54" s="10">
        <v>0</v>
      </c>
      <c r="L54" s="10">
        <v>1</v>
      </c>
      <c r="M54" s="10">
        <v>0</v>
      </c>
      <c r="N54" s="10">
        <v>3</v>
      </c>
      <c r="O54" s="10">
        <v>0</v>
      </c>
      <c r="P54" s="10">
        <v>0</v>
      </c>
      <c r="Q54" s="10">
        <v>0</v>
      </c>
      <c r="R54" s="10">
        <v>0</v>
      </c>
      <c r="S54" s="10">
        <v>0</v>
      </c>
      <c r="T54" s="10">
        <v>0</v>
      </c>
      <c r="U54" s="10">
        <v>0</v>
      </c>
      <c r="V54" s="10">
        <v>0</v>
      </c>
      <c r="W54" s="10">
        <v>0</v>
      </c>
      <c r="X54" s="10">
        <v>0</v>
      </c>
      <c r="Y54" s="10">
        <v>1</v>
      </c>
      <c r="Z54" s="10">
        <v>2</v>
      </c>
      <c r="AA54" s="10">
        <v>0</v>
      </c>
      <c r="AB54" s="10">
        <v>0</v>
      </c>
      <c r="AC54" s="10">
        <v>2</v>
      </c>
      <c r="AD54" s="10">
        <v>3</v>
      </c>
      <c r="AE54" s="10">
        <v>0</v>
      </c>
      <c r="AF54" s="10">
        <v>1</v>
      </c>
      <c r="AG54" s="10">
        <v>0</v>
      </c>
      <c r="AH54" s="10">
        <f t="shared" si="0"/>
        <v>18</v>
      </c>
      <c r="AI54" s="10">
        <f t="shared" si="1"/>
        <v>5</v>
      </c>
    </row>
    <row r="55" spans="1:35" x14ac:dyDescent="0.25">
      <c r="A55" s="11"/>
      <c r="B55" s="12" t="s">
        <v>54</v>
      </c>
      <c r="C55" s="13" t="s">
        <v>68</v>
      </c>
      <c r="D55" s="10">
        <v>4</v>
      </c>
      <c r="E55" s="10">
        <v>0</v>
      </c>
      <c r="F55" s="10">
        <v>0</v>
      </c>
      <c r="G55" s="10">
        <v>1</v>
      </c>
      <c r="H55" s="10">
        <v>2</v>
      </c>
      <c r="I55" s="10">
        <v>0</v>
      </c>
      <c r="J55" s="10">
        <v>2</v>
      </c>
      <c r="K55" s="10">
        <v>0</v>
      </c>
      <c r="L55" s="10">
        <v>0</v>
      </c>
      <c r="M55" s="10">
        <v>0</v>
      </c>
      <c r="N55" s="10">
        <v>0</v>
      </c>
      <c r="O55" s="10">
        <v>0</v>
      </c>
      <c r="P55" s="10">
        <v>0</v>
      </c>
      <c r="Q55" s="10">
        <v>0</v>
      </c>
      <c r="R55" s="10">
        <v>0</v>
      </c>
      <c r="S55" s="10">
        <v>0</v>
      </c>
      <c r="T55" s="10">
        <v>0</v>
      </c>
      <c r="U55" s="10">
        <v>0</v>
      </c>
      <c r="V55" s="10">
        <v>0</v>
      </c>
      <c r="W55" s="10">
        <v>0</v>
      </c>
      <c r="X55" s="10">
        <v>0</v>
      </c>
      <c r="Y55" s="10">
        <v>0</v>
      </c>
      <c r="Z55" s="10">
        <v>1</v>
      </c>
      <c r="AA55" s="10">
        <v>0</v>
      </c>
      <c r="AB55" s="10">
        <v>0</v>
      </c>
      <c r="AC55" s="10">
        <v>0</v>
      </c>
      <c r="AD55" s="10">
        <v>2</v>
      </c>
      <c r="AE55" s="10">
        <v>0</v>
      </c>
      <c r="AF55" s="10">
        <v>1</v>
      </c>
      <c r="AG55" s="10">
        <v>0</v>
      </c>
      <c r="AH55" s="10">
        <f t="shared" si="0"/>
        <v>12</v>
      </c>
      <c r="AI55" s="10">
        <f t="shared" si="1"/>
        <v>1</v>
      </c>
    </row>
    <row r="56" spans="1:35" x14ac:dyDescent="0.25">
      <c r="A56" s="11"/>
      <c r="B56" s="12" t="s">
        <v>56</v>
      </c>
      <c r="C56" s="13" t="s">
        <v>69</v>
      </c>
      <c r="D56" s="10">
        <v>7</v>
      </c>
      <c r="E56" s="10">
        <v>4</v>
      </c>
      <c r="F56" s="10">
        <v>0</v>
      </c>
      <c r="G56" s="10">
        <v>3</v>
      </c>
      <c r="H56" s="10">
        <v>1</v>
      </c>
      <c r="I56" s="10">
        <v>0</v>
      </c>
      <c r="J56" s="10">
        <v>2</v>
      </c>
      <c r="K56" s="10">
        <v>0</v>
      </c>
      <c r="L56" s="10">
        <v>3</v>
      </c>
      <c r="M56" s="10">
        <v>0</v>
      </c>
      <c r="N56" s="10">
        <v>1</v>
      </c>
      <c r="O56" s="10">
        <v>0</v>
      </c>
      <c r="P56" s="10">
        <v>0</v>
      </c>
      <c r="Q56" s="10">
        <v>4</v>
      </c>
      <c r="R56" s="10">
        <v>0</v>
      </c>
      <c r="S56" s="10">
        <v>0</v>
      </c>
      <c r="T56" s="10">
        <v>0</v>
      </c>
      <c r="U56" s="10">
        <v>0</v>
      </c>
      <c r="V56" s="10">
        <v>0</v>
      </c>
      <c r="W56" s="10">
        <v>0</v>
      </c>
      <c r="X56" s="10">
        <v>0</v>
      </c>
      <c r="Y56" s="10">
        <v>4</v>
      </c>
      <c r="Z56" s="10">
        <v>5</v>
      </c>
      <c r="AA56" s="10">
        <v>0</v>
      </c>
      <c r="AB56" s="10">
        <v>0</v>
      </c>
      <c r="AC56" s="10">
        <v>0</v>
      </c>
      <c r="AD56" s="10">
        <v>9</v>
      </c>
      <c r="AE56" s="10">
        <v>0</v>
      </c>
      <c r="AF56" s="10">
        <v>2</v>
      </c>
      <c r="AG56" s="10">
        <v>0</v>
      </c>
      <c r="AH56" s="10">
        <f t="shared" si="0"/>
        <v>30</v>
      </c>
      <c r="AI56" s="10">
        <f t="shared" si="1"/>
        <v>15</v>
      </c>
    </row>
    <row r="57" spans="1:35" x14ac:dyDescent="0.25">
      <c r="A57" s="11"/>
      <c r="B57" s="12" t="s">
        <v>58</v>
      </c>
      <c r="C57" s="13" t="s">
        <v>70</v>
      </c>
      <c r="D57" s="10">
        <v>5</v>
      </c>
      <c r="E57" s="10">
        <v>2</v>
      </c>
      <c r="F57" s="10">
        <v>0</v>
      </c>
      <c r="G57" s="10">
        <v>6</v>
      </c>
      <c r="H57" s="10">
        <v>4</v>
      </c>
      <c r="I57" s="10">
        <v>0</v>
      </c>
      <c r="J57" s="10">
        <v>4</v>
      </c>
      <c r="K57" s="10">
        <v>0</v>
      </c>
      <c r="L57" s="10">
        <v>2</v>
      </c>
      <c r="M57" s="10">
        <v>0</v>
      </c>
      <c r="N57" s="10">
        <v>2</v>
      </c>
      <c r="O57" s="10">
        <v>0</v>
      </c>
      <c r="P57" s="10">
        <v>0</v>
      </c>
      <c r="Q57" s="10">
        <v>1</v>
      </c>
      <c r="R57" s="10">
        <v>0</v>
      </c>
      <c r="S57" s="10">
        <v>0</v>
      </c>
      <c r="T57" s="10">
        <v>0</v>
      </c>
      <c r="U57" s="10">
        <v>0</v>
      </c>
      <c r="V57" s="10">
        <v>1</v>
      </c>
      <c r="W57" s="10">
        <v>0</v>
      </c>
      <c r="X57" s="10">
        <v>0</v>
      </c>
      <c r="Y57" s="10">
        <v>1</v>
      </c>
      <c r="Z57" s="10">
        <v>2</v>
      </c>
      <c r="AA57" s="10">
        <v>0</v>
      </c>
      <c r="AB57" s="10">
        <v>0</v>
      </c>
      <c r="AC57" s="10">
        <v>4</v>
      </c>
      <c r="AD57" s="10">
        <v>6</v>
      </c>
      <c r="AE57" s="10">
        <v>0</v>
      </c>
      <c r="AF57" s="10">
        <v>2</v>
      </c>
      <c r="AG57" s="10">
        <v>0</v>
      </c>
      <c r="AH57" s="10">
        <f t="shared" si="0"/>
        <v>28</v>
      </c>
      <c r="AI57" s="10">
        <f t="shared" si="1"/>
        <v>14</v>
      </c>
    </row>
    <row r="58" spans="1:35" x14ac:dyDescent="0.25">
      <c r="A58" s="11"/>
      <c r="B58" s="12" t="s">
        <v>60</v>
      </c>
      <c r="C58" s="13" t="s">
        <v>71</v>
      </c>
      <c r="D58" s="10">
        <v>6</v>
      </c>
      <c r="E58" s="10">
        <v>3</v>
      </c>
      <c r="F58" s="10">
        <v>0</v>
      </c>
      <c r="G58" s="10">
        <v>0</v>
      </c>
      <c r="H58" s="10">
        <v>2</v>
      </c>
      <c r="I58" s="10">
        <v>0</v>
      </c>
      <c r="J58" s="10">
        <v>2</v>
      </c>
      <c r="K58" s="10">
        <v>0</v>
      </c>
      <c r="L58" s="10">
        <v>0</v>
      </c>
      <c r="M58" s="10">
        <v>0</v>
      </c>
      <c r="N58" s="10">
        <v>4</v>
      </c>
      <c r="O58" s="10">
        <v>0</v>
      </c>
      <c r="P58" s="10">
        <v>0</v>
      </c>
      <c r="Q58" s="10">
        <v>0</v>
      </c>
      <c r="R58" s="10">
        <v>0</v>
      </c>
      <c r="S58" s="10">
        <v>0</v>
      </c>
      <c r="T58" s="10">
        <v>0</v>
      </c>
      <c r="U58" s="10">
        <v>0</v>
      </c>
      <c r="V58" s="10">
        <v>0</v>
      </c>
      <c r="W58" s="10">
        <v>0</v>
      </c>
      <c r="X58" s="10">
        <v>0</v>
      </c>
      <c r="Y58" s="10">
        <v>1</v>
      </c>
      <c r="Z58" s="10">
        <v>0</v>
      </c>
      <c r="AA58" s="10">
        <v>0</v>
      </c>
      <c r="AB58" s="10">
        <v>0</v>
      </c>
      <c r="AC58" s="10">
        <v>2</v>
      </c>
      <c r="AD58" s="10">
        <v>3</v>
      </c>
      <c r="AE58" s="10">
        <v>0</v>
      </c>
      <c r="AF58" s="10">
        <v>1</v>
      </c>
      <c r="AG58" s="10">
        <v>0</v>
      </c>
      <c r="AH58" s="10">
        <f t="shared" si="0"/>
        <v>18</v>
      </c>
      <c r="AI58" s="10">
        <f t="shared" si="1"/>
        <v>6</v>
      </c>
    </row>
    <row r="59" spans="1:35" x14ac:dyDescent="0.25">
      <c r="A59" s="11"/>
      <c r="B59" s="12" t="s">
        <v>72</v>
      </c>
      <c r="C59" s="13" t="s">
        <v>73</v>
      </c>
      <c r="D59" s="10">
        <v>7</v>
      </c>
      <c r="E59" s="10">
        <v>1</v>
      </c>
      <c r="F59" s="10">
        <v>0</v>
      </c>
      <c r="G59" s="10">
        <v>0</v>
      </c>
      <c r="H59" s="10">
        <v>0</v>
      </c>
      <c r="I59" s="10">
        <v>0</v>
      </c>
      <c r="J59" s="10">
        <v>2</v>
      </c>
      <c r="K59" s="10">
        <v>0</v>
      </c>
      <c r="L59" s="10">
        <v>0</v>
      </c>
      <c r="M59" s="10">
        <v>0</v>
      </c>
      <c r="N59" s="10">
        <v>1</v>
      </c>
      <c r="O59" s="10">
        <v>0</v>
      </c>
      <c r="P59" s="10">
        <v>0</v>
      </c>
      <c r="Q59" s="10">
        <v>0</v>
      </c>
      <c r="R59" s="10">
        <v>0</v>
      </c>
      <c r="S59" s="10">
        <v>0</v>
      </c>
      <c r="T59" s="10">
        <v>0</v>
      </c>
      <c r="U59" s="10">
        <v>0</v>
      </c>
      <c r="V59" s="10">
        <v>0</v>
      </c>
      <c r="W59" s="10">
        <v>0</v>
      </c>
      <c r="X59" s="10">
        <v>0</v>
      </c>
      <c r="Y59" s="10">
        <v>0</v>
      </c>
      <c r="Z59" s="10">
        <v>3</v>
      </c>
      <c r="AA59" s="10">
        <v>0</v>
      </c>
      <c r="AB59" s="10">
        <v>0</v>
      </c>
      <c r="AC59" s="10">
        <v>1</v>
      </c>
      <c r="AD59" s="10">
        <v>5</v>
      </c>
      <c r="AE59" s="10">
        <v>0</v>
      </c>
      <c r="AF59" s="10">
        <v>2</v>
      </c>
      <c r="AG59" s="10">
        <v>0</v>
      </c>
      <c r="AH59" s="10">
        <f t="shared" si="0"/>
        <v>20</v>
      </c>
      <c r="AI59" s="10">
        <f t="shared" si="1"/>
        <v>2</v>
      </c>
    </row>
    <row r="60" spans="1:35" x14ac:dyDescent="0.25">
      <c r="A60" s="11"/>
      <c r="B60" s="12" t="s">
        <v>74</v>
      </c>
      <c r="C60" s="13" t="s">
        <v>75</v>
      </c>
      <c r="D60" s="10">
        <v>5</v>
      </c>
      <c r="E60" s="10">
        <v>2</v>
      </c>
      <c r="F60" s="10">
        <v>0</v>
      </c>
      <c r="G60" s="10">
        <v>4</v>
      </c>
      <c r="H60" s="10">
        <v>3</v>
      </c>
      <c r="I60" s="10">
        <v>0</v>
      </c>
      <c r="J60" s="10">
        <v>4</v>
      </c>
      <c r="K60" s="10">
        <v>0</v>
      </c>
      <c r="L60" s="10">
        <v>0</v>
      </c>
      <c r="M60" s="10">
        <v>0</v>
      </c>
      <c r="N60" s="10">
        <v>0</v>
      </c>
      <c r="O60" s="10">
        <v>0</v>
      </c>
      <c r="P60" s="10">
        <v>0</v>
      </c>
      <c r="Q60" s="10">
        <v>0</v>
      </c>
      <c r="R60" s="10">
        <v>0</v>
      </c>
      <c r="S60" s="10">
        <v>0</v>
      </c>
      <c r="T60" s="10">
        <v>0</v>
      </c>
      <c r="U60" s="10">
        <v>0</v>
      </c>
      <c r="V60" s="10">
        <v>1</v>
      </c>
      <c r="W60" s="10">
        <v>0</v>
      </c>
      <c r="X60" s="10">
        <v>0</v>
      </c>
      <c r="Y60" s="10">
        <v>0</v>
      </c>
      <c r="Z60" s="10">
        <v>3</v>
      </c>
      <c r="AA60" s="10">
        <v>0</v>
      </c>
      <c r="AB60" s="10">
        <v>0</v>
      </c>
      <c r="AC60" s="10">
        <v>1</v>
      </c>
      <c r="AD60" s="10">
        <v>5</v>
      </c>
      <c r="AE60" s="10">
        <v>0</v>
      </c>
      <c r="AF60" s="10">
        <v>2</v>
      </c>
      <c r="AG60" s="10">
        <v>0</v>
      </c>
      <c r="AH60" s="10">
        <f t="shared" si="0"/>
        <v>23</v>
      </c>
      <c r="AI60" s="10">
        <f t="shared" si="1"/>
        <v>7</v>
      </c>
    </row>
    <row r="61" spans="1:35" x14ac:dyDescent="0.25">
      <c r="A61" s="11"/>
      <c r="B61" s="12" t="s">
        <v>76</v>
      </c>
      <c r="C61" s="13" t="s">
        <v>77</v>
      </c>
      <c r="D61" s="10">
        <v>0</v>
      </c>
      <c r="E61" s="10">
        <v>0</v>
      </c>
      <c r="F61" s="10">
        <v>0</v>
      </c>
      <c r="G61" s="10">
        <v>1</v>
      </c>
      <c r="H61" s="10">
        <v>0</v>
      </c>
      <c r="I61" s="10">
        <v>0</v>
      </c>
      <c r="J61" s="10">
        <v>0</v>
      </c>
      <c r="K61" s="10">
        <v>0</v>
      </c>
      <c r="L61" s="10">
        <v>0</v>
      </c>
      <c r="M61" s="10">
        <v>0</v>
      </c>
      <c r="N61" s="10">
        <v>1</v>
      </c>
      <c r="O61" s="10">
        <v>0</v>
      </c>
      <c r="P61" s="10">
        <v>0</v>
      </c>
      <c r="Q61" s="10">
        <v>0</v>
      </c>
      <c r="R61" s="10">
        <v>0</v>
      </c>
      <c r="S61" s="10">
        <v>0</v>
      </c>
      <c r="T61" s="10">
        <v>0</v>
      </c>
      <c r="U61" s="10">
        <v>0</v>
      </c>
      <c r="V61" s="10">
        <v>0</v>
      </c>
      <c r="W61" s="10">
        <v>0</v>
      </c>
      <c r="X61" s="10">
        <v>0</v>
      </c>
      <c r="Y61" s="10">
        <v>0</v>
      </c>
      <c r="Z61" s="10">
        <v>1</v>
      </c>
      <c r="AA61" s="10">
        <v>0</v>
      </c>
      <c r="AB61" s="10">
        <v>0</v>
      </c>
      <c r="AC61" s="10">
        <v>2</v>
      </c>
      <c r="AD61" s="10">
        <v>0</v>
      </c>
      <c r="AE61" s="10">
        <v>0</v>
      </c>
      <c r="AF61" s="10">
        <v>1</v>
      </c>
      <c r="AG61" s="10">
        <v>0</v>
      </c>
      <c r="AH61" s="10">
        <f t="shared" si="0"/>
        <v>3</v>
      </c>
      <c r="AI61" s="10">
        <f t="shared" si="1"/>
        <v>3</v>
      </c>
    </row>
    <row r="62" spans="1:35" x14ac:dyDescent="0.25">
      <c r="A62" s="11"/>
      <c r="B62" s="12" t="s">
        <v>78</v>
      </c>
      <c r="C62" s="13" t="s">
        <v>79</v>
      </c>
      <c r="D62" s="10">
        <v>0</v>
      </c>
      <c r="E62" s="10">
        <v>0</v>
      </c>
      <c r="F62" s="10">
        <v>0</v>
      </c>
      <c r="G62" s="10">
        <v>0</v>
      </c>
      <c r="H62" s="10">
        <v>0</v>
      </c>
      <c r="I62" s="10">
        <v>0</v>
      </c>
      <c r="J62" s="10">
        <v>0</v>
      </c>
      <c r="K62" s="10">
        <v>0</v>
      </c>
      <c r="L62" s="10">
        <v>0</v>
      </c>
      <c r="M62" s="10">
        <v>0</v>
      </c>
      <c r="N62" s="10">
        <v>0</v>
      </c>
      <c r="O62" s="10">
        <v>0</v>
      </c>
      <c r="P62" s="10">
        <v>0</v>
      </c>
      <c r="Q62" s="10">
        <v>0</v>
      </c>
      <c r="R62" s="10">
        <v>0</v>
      </c>
      <c r="S62" s="10">
        <v>0</v>
      </c>
      <c r="T62" s="10">
        <v>0</v>
      </c>
      <c r="U62" s="10">
        <v>0</v>
      </c>
      <c r="V62" s="10">
        <v>0</v>
      </c>
      <c r="W62" s="10">
        <v>0</v>
      </c>
      <c r="X62" s="10">
        <v>0</v>
      </c>
      <c r="Y62" s="10">
        <v>0</v>
      </c>
      <c r="Z62" s="10">
        <v>0</v>
      </c>
      <c r="AA62" s="10">
        <v>0</v>
      </c>
      <c r="AB62" s="10">
        <v>0</v>
      </c>
      <c r="AC62" s="10">
        <v>0</v>
      </c>
      <c r="AD62" s="10">
        <v>0</v>
      </c>
      <c r="AE62" s="10">
        <v>0</v>
      </c>
      <c r="AF62" s="10">
        <v>0</v>
      </c>
      <c r="AG62" s="10">
        <v>0</v>
      </c>
      <c r="AH62" s="10">
        <f t="shared" si="0"/>
        <v>0</v>
      </c>
      <c r="AI62" s="10">
        <f t="shared" si="1"/>
        <v>0</v>
      </c>
    </row>
    <row r="63" spans="1:35" x14ac:dyDescent="0.25">
      <c r="A63" s="15"/>
      <c r="B63" s="16"/>
      <c r="C63" s="17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</row>
    <row r="64" spans="1:35" x14ac:dyDescent="0.25">
      <c r="A64" s="11" t="s">
        <v>80</v>
      </c>
      <c r="B64" s="14" t="s">
        <v>81</v>
      </c>
      <c r="C64" s="13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</row>
    <row r="65" spans="1:35" x14ac:dyDescent="0.25">
      <c r="A65" s="15"/>
      <c r="B65" s="12" t="s">
        <v>82</v>
      </c>
      <c r="C65" s="13" t="s">
        <v>83</v>
      </c>
      <c r="D65" s="10">
        <v>0</v>
      </c>
      <c r="E65" s="10">
        <v>0</v>
      </c>
      <c r="F65" s="10">
        <v>0</v>
      </c>
      <c r="G65" s="10">
        <v>0</v>
      </c>
      <c r="H65" s="10">
        <v>0</v>
      </c>
      <c r="I65" s="10">
        <v>0</v>
      </c>
      <c r="J65" s="10">
        <v>0</v>
      </c>
      <c r="K65" s="10">
        <v>0</v>
      </c>
      <c r="L65" s="10">
        <v>0</v>
      </c>
      <c r="M65" s="10">
        <v>0</v>
      </c>
      <c r="N65" s="10">
        <v>0</v>
      </c>
      <c r="O65" s="10">
        <v>0</v>
      </c>
      <c r="P65" s="10">
        <v>0</v>
      </c>
      <c r="Q65" s="10">
        <v>0</v>
      </c>
      <c r="R65" s="10">
        <v>0</v>
      </c>
      <c r="S65" s="10">
        <v>0</v>
      </c>
      <c r="T65" s="10">
        <v>0</v>
      </c>
      <c r="U65" s="10">
        <v>0</v>
      </c>
      <c r="V65" s="10">
        <v>0</v>
      </c>
      <c r="W65" s="10">
        <v>0</v>
      </c>
      <c r="X65" s="10">
        <v>0</v>
      </c>
      <c r="Y65" s="10">
        <v>0</v>
      </c>
      <c r="Z65" s="10">
        <v>0</v>
      </c>
      <c r="AA65" s="10">
        <v>0</v>
      </c>
      <c r="AB65" s="10">
        <v>0</v>
      </c>
      <c r="AC65" s="10">
        <v>0</v>
      </c>
      <c r="AD65" s="10">
        <v>0</v>
      </c>
      <c r="AE65" s="10">
        <v>0</v>
      </c>
      <c r="AF65" s="10">
        <v>0</v>
      </c>
      <c r="AG65" s="10">
        <v>0</v>
      </c>
      <c r="AH65" s="10">
        <f t="shared" si="0"/>
        <v>0</v>
      </c>
      <c r="AI65" s="10">
        <f t="shared" si="1"/>
        <v>0</v>
      </c>
    </row>
    <row r="66" spans="1:35" x14ac:dyDescent="0.25">
      <c r="A66" s="15"/>
      <c r="B66" s="12" t="s">
        <v>82</v>
      </c>
      <c r="C66" s="13" t="s">
        <v>84</v>
      </c>
      <c r="D66" s="10">
        <v>3</v>
      </c>
      <c r="E66" s="10">
        <v>0</v>
      </c>
      <c r="F66" s="10">
        <v>0</v>
      </c>
      <c r="G66" s="10">
        <v>0</v>
      </c>
      <c r="H66" s="10">
        <v>1</v>
      </c>
      <c r="I66" s="10">
        <v>0</v>
      </c>
      <c r="J66" s="10">
        <v>0</v>
      </c>
      <c r="K66" s="10">
        <v>0</v>
      </c>
      <c r="L66" s="10">
        <v>0</v>
      </c>
      <c r="M66" s="10">
        <v>0</v>
      </c>
      <c r="N66" s="10">
        <v>4</v>
      </c>
      <c r="O66" s="10">
        <v>0</v>
      </c>
      <c r="P66" s="10">
        <v>0</v>
      </c>
      <c r="Q66" s="10">
        <v>0</v>
      </c>
      <c r="R66" s="10">
        <v>0</v>
      </c>
      <c r="S66" s="10">
        <v>0</v>
      </c>
      <c r="T66" s="10">
        <v>0</v>
      </c>
      <c r="U66" s="10">
        <v>0</v>
      </c>
      <c r="V66" s="10">
        <v>0</v>
      </c>
      <c r="W66" s="10">
        <v>0</v>
      </c>
      <c r="X66" s="10">
        <v>0</v>
      </c>
      <c r="Y66" s="10">
        <v>0</v>
      </c>
      <c r="Z66" s="10">
        <v>0</v>
      </c>
      <c r="AA66" s="10">
        <v>0</v>
      </c>
      <c r="AB66" s="10">
        <v>0</v>
      </c>
      <c r="AC66" s="10">
        <v>2</v>
      </c>
      <c r="AD66" s="10">
        <v>0</v>
      </c>
      <c r="AE66" s="10">
        <v>0</v>
      </c>
      <c r="AF66" s="10">
        <v>0</v>
      </c>
      <c r="AG66" s="10">
        <v>0</v>
      </c>
      <c r="AH66" s="10">
        <f t="shared" si="0"/>
        <v>8</v>
      </c>
      <c r="AI66" s="10">
        <f t="shared" si="1"/>
        <v>2</v>
      </c>
    </row>
    <row r="67" spans="1:35" x14ac:dyDescent="0.25">
      <c r="A67" s="15"/>
      <c r="B67" s="12" t="s">
        <v>82</v>
      </c>
      <c r="C67" s="13" t="s">
        <v>85</v>
      </c>
      <c r="D67" s="10">
        <v>10</v>
      </c>
      <c r="E67" s="10">
        <v>7</v>
      </c>
      <c r="F67" s="10">
        <v>0</v>
      </c>
      <c r="G67" s="10">
        <v>2</v>
      </c>
      <c r="H67" s="10">
        <v>5</v>
      </c>
      <c r="I67" s="10">
        <v>0</v>
      </c>
      <c r="J67" s="10">
        <v>7</v>
      </c>
      <c r="K67" s="10">
        <v>0</v>
      </c>
      <c r="L67" s="10">
        <v>2</v>
      </c>
      <c r="M67" s="10">
        <v>0</v>
      </c>
      <c r="N67" s="10">
        <v>5</v>
      </c>
      <c r="O67" s="10">
        <v>0</v>
      </c>
      <c r="P67" s="10">
        <v>0</v>
      </c>
      <c r="Q67" s="10">
        <v>1</v>
      </c>
      <c r="R67" s="10">
        <v>1</v>
      </c>
      <c r="S67" s="10">
        <v>0</v>
      </c>
      <c r="T67" s="10">
        <v>0</v>
      </c>
      <c r="U67" s="10">
        <v>0</v>
      </c>
      <c r="V67" s="10">
        <v>1</v>
      </c>
      <c r="W67" s="10">
        <v>0</v>
      </c>
      <c r="X67" s="10">
        <v>0</v>
      </c>
      <c r="Y67" s="10">
        <v>6</v>
      </c>
      <c r="Z67" s="10">
        <v>6</v>
      </c>
      <c r="AA67" s="10">
        <v>0</v>
      </c>
      <c r="AB67" s="10">
        <v>0</v>
      </c>
      <c r="AC67" s="10">
        <v>0</v>
      </c>
      <c r="AD67" s="10">
        <v>9</v>
      </c>
      <c r="AE67" s="10">
        <v>0</v>
      </c>
      <c r="AF67" s="10">
        <v>4</v>
      </c>
      <c r="AG67" s="10">
        <v>0</v>
      </c>
      <c r="AH67" s="10">
        <f t="shared" si="0"/>
        <v>50</v>
      </c>
      <c r="AI67" s="10">
        <f t="shared" si="1"/>
        <v>16</v>
      </c>
    </row>
    <row r="68" spans="1:35" x14ac:dyDescent="0.25">
      <c r="A68" s="15"/>
      <c r="B68" s="12" t="s">
        <v>82</v>
      </c>
      <c r="C68" s="13" t="s">
        <v>86</v>
      </c>
      <c r="D68" s="10">
        <v>61</v>
      </c>
      <c r="E68" s="10">
        <v>37</v>
      </c>
      <c r="F68" s="10">
        <v>0</v>
      </c>
      <c r="G68" s="10">
        <v>23</v>
      </c>
      <c r="H68" s="10">
        <v>28</v>
      </c>
      <c r="I68" s="10">
        <v>0</v>
      </c>
      <c r="J68" s="10">
        <v>23</v>
      </c>
      <c r="K68" s="10">
        <v>0</v>
      </c>
      <c r="L68" s="10">
        <v>35</v>
      </c>
      <c r="M68" s="10">
        <v>0</v>
      </c>
      <c r="N68" s="10">
        <v>16</v>
      </c>
      <c r="O68" s="10">
        <v>0</v>
      </c>
      <c r="P68" s="10">
        <v>0</v>
      </c>
      <c r="Q68" s="10">
        <v>8</v>
      </c>
      <c r="R68" s="10">
        <v>0</v>
      </c>
      <c r="S68" s="10">
        <v>0</v>
      </c>
      <c r="T68" s="10">
        <v>0</v>
      </c>
      <c r="U68" s="10">
        <v>0</v>
      </c>
      <c r="V68" s="10">
        <v>16</v>
      </c>
      <c r="W68" s="10">
        <v>1</v>
      </c>
      <c r="X68" s="10">
        <v>0</v>
      </c>
      <c r="Y68" s="10">
        <v>36</v>
      </c>
      <c r="Z68" s="10">
        <v>30</v>
      </c>
      <c r="AA68" s="10">
        <v>0</v>
      </c>
      <c r="AB68" s="10">
        <v>0</v>
      </c>
      <c r="AC68" s="10">
        <v>9</v>
      </c>
      <c r="AD68" s="10">
        <v>52</v>
      </c>
      <c r="AE68" s="10">
        <v>0</v>
      </c>
      <c r="AF68" s="10">
        <v>19</v>
      </c>
      <c r="AG68" s="10">
        <v>0</v>
      </c>
      <c r="AH68" s="10">
        <f t="shared" si="0"/>
        <v>280</v>
      </c>
      <c r="AI68" s="10">
        <f t="shared" si="1"/>
        <v>114</v>
      </c>
    </row>
    <row r="69" spans="1:35" x14ac:dyDescent="0.25">
      <c r="A69" s="15"/>
      <c r="B69" s="12" t="s">
        <v>82</v>
      </c>
      <c r="C69" s="13" t="s">
        <v>87</v>
      </c>
      <c r="D69" s="10">
        <v>9</v>
      </c>
      <c r="E69" s="10">
        <v>13</v>
      </c>
      <c r="F69" s="10">
        <v>0</v>
      </c>
      <c r="G69" s="10">
        <v>5</v>
      </c>
      <c r="H69" s="10">
        <v>1</v>
      </c>
      <c r="I69" s="10">
        <v>0</v>
      </c>
      <c r="J69" s="10">
        <v>4</v>
      </c>
      <c r="K69" s="10">
        <v>0</v>
      </c>
      <c r="L69" s="10">
        <v>6</v>
      </c>
      <c r="M69" s="10">
        <v>0</v>
      </c>
      <c r="N69" s="10">
        <v>4</v>
      </c>
      <c r="O69" s="10">
        <v>0</v>
      </c>
      <c r="P69" s="10">
        <v>0</v>
      </c>
      <c r="Q69" s="10">
        <v>55</v>
      </c>
      <c r="R69" s="10">
        <v>0</v>
      </c>
      <c r="S69" s="10">
        <v>0</v>
      </c>
      <c r="T69" s="10">
        <v>0</v>
      </c>
      <c r="U69" s="10">
        <v>0</v>
      </c>
      <c r="V69" s="10">
        <v>7</v>
      </c>
      <c r="W69" s="10">
        <v>6</v>
      </c>
      <c r="X69" s="10">
        <v>0</v>
      </c>
      <c r="Y69" s="10">
        <v>13</v>
      </c>
      <c r="Z69" s="10">
        <v>4</v>
      </c>
      <c r="AA69" s="10">
        <v>0</v>
      </c>
      <c r="AB69" s="10">
        <v>0</v>
      </c>
      <c r="AC69" s="10">
        <v>4</v>
      </c>
      <c r="AD69" s="10">
        <v>10</v>
      </c>
      <c r="AE69" s="10">
        <v>0</v>
      </c>
      <c r="AF69" s="10">
        <v>2</v>
      </c>
      <c r="AG69" s="10">
        <v>0</v>
      </c>
      <c r="AH69" s="10">
        <f t="shared" si="0"/>
        <v>47</v>
      </c>
      <c r="AI69" s="10">
        <f t="shared" si="1"/>
        <v>96</v>
      </c>
    </row>
    <row r="70" spans="1:35" x14ac:dyDescent="0.25">
      <c r="A70" s="15"/>
      <c r="B70" s="12" t="s">
        <v>82</v>
      </c>
      <c r="C70" s="13" t="s">
        <v>88</v>
      </c>
      <c r="D70" s="10">
        <v>3</v>
      </c>
      <c r="E70" s="10">
        <v>6</v>
      </c>
      <c r="F70" s="10">
        <v>0</v>
      </c>
      <c r="G70" s="10">
        <v>0</v>
      </c>
      <c r="H70" s="10">
        <v>0</v>
      </c>
      <c r="I70" s="10">
        <v>0</v>
      </c>
      <c r="J70" s="10">
        <v>0</v>
      </c>
      <c r="K70" s="10">
        <v>0</v>
      </c>
      <c r="L70" s="10">
        <v>0</v>
      </c>
      <c r="M70" s="10">
        <v>1</v>
      </c>
      <c r="N70" s="10">
        <v>0</v>
      </c>
      <c r="O70" s="10">
        <v>1</v>
      </c>
      <c r="P70" s="10">
        <v>3</v>
      </c>
      <c r="Q70" s="10">
        <v>15</v>
      </c>
      <c r="R70" s="10">
        <v>0</v>
      </c>
      <c r="S70" s="10">
        <v>0</v>
      </c>
      <c r="T70" s="10">
        <v>0</v>
      </c>
      <c r="U70" s="10">
        <v>0</v>
      </c>
      <c r="V70" s="10">
        <v>3</v>
      </c>
      <c r="W70" s="10">
        <v>0</v>
      </c>
      <c r="X70" s="10">
        <v>3</v>
      </c>
      <c r="Y70" s="10">
        <v>0</v>
      </c>
      <c r="Z70" s="10">
        <v>0</v>
      </c>
      <c r="AA70" s="10">
        <v>0</v>
      </c>
      <c r="AB70" s="10">
        <v>1</v>
      </c>
      <c r="AC70" s="10">
        <v>0</v>
      </c>
      <c r="AD70" s="10">
        <v>0</v>
      </c>
      <c r="AE70" s="10">
        <v>4</v>
      </c>
      <c r="AF70" s="10">
        <v>1</v>
      </c>
      <c r="AG70" s="10">
        <v>1</v>
      </c>
      <c r="AH70" s="10">
        <f t="shared" si="0"/>
        <v>14</v>
      </c>
      <c r="AI70" s="10">
        <f t="shared" si="1"/>
        <v>28</v>
      </c>
    </row>
    <row r="71" spans="1:35" x14ac:dyDescent="0.25">
      <c r="A71" s="15"/>
      <c r="B71" s="16"/>
      <c r="C71" s="17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</row>
    <row r="72" spans="1:35" x14ac:dyDescent="0.25">
      <c r="A72" s="11" t="s">
        <v>89</v>
      </c>
      <c r="B72" s="14" t="s">
        <v>90</v>
      </c>
      <c r="C72" s="13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</row>
    <row r="73" spans="1:35" x14ac:dyDescent="0.25">
      <c r="A73" s="11"/>
      <c r="B73" s="12" t="s">
        <v>82</v>
      </c>
      <c r="C73" s="13" t="s">
        <v>91</v>
      </c>
      <c r="D73" s="10">
        <v>17</v>
      </c>
      <c r="E73" s="10">
        <v>27</v>
      </c>
      <c r="F73" s="10">
        <v>0</v>
      </c>
      <c r="G73" s="10">
        <v>11</v>
      </c>
      <c r="H73" s="10">
        <v>3</v>
      </c>
      <c r="I73" s="10">
        <v>0</v>
      </c>
      <c r="J73" s="10">
        <v>11</v>
      </c>
      <c r="K73" s="10">
        <v>0</v>
      </c>
      <c r="L73" s="10">
        <v>21</v>
      </c>
      <c r="M73" s="10">
        <v>0</v>
      </c>
      <c r="N73" s="10">
        <v>2</v>
      </c>
      <c r="O73" s="10">
        <v>0</v>
      </c>
      <c r="P73" s="10">
        <v>0</v>
      </c>
      <c r="Q73" s="10">
        <v>0</v>
      </c>
      <c r="R73" s="10">
        <v>0</v>
      </c>
      <c r="S73" s="10">
        <v>0</v>
      </c>
      <c r="T73" s="10">
        <v>0</v>
      </c>
      <c r="U73" s="10">
        <v>0</v>
      </c>
      <c r="V73" s="10">
        <v>28</v>
      </c>
      <c r="W73" s="10">
        <v>1</v>
      </c>
      <c r="X73" s="10">
        <v>0</v>
      </c>
      <c r="Y73" s="10">
        <v>28</v>
      </c>
      <c r="Z73" s="10">
        <v>4</v>
      </c>
      <c r="AA73" s="10">
        <v>0</v>
      </c>
      <c r="AB73" s="10">
        <v>0</v>
      </c>
      <c r="AC73" s="10">
        <v>2</v>
      </c>
      <c r="AD73" s="10">
        <v>16</v>
      </c>
      <c r="AE73" s="10">
        <v>0</v>
      </c>
      <c r="AF73" s="10">
        <v>1</v>
      </c>
      <c r="AG73" s="10">
        <v>0</v>
      </c>
      <c r="AH73" s="10">
        <f t="shared" ref="AH73:AH114" si="2">SUMIF($D$7:$AG$7,"L",D73:AG73)</f>
        <v>103</v>
      </c>
      <c r="AI73" s="10">
        <f t="shared" ref="AI73:AI114" si="3">SUMIF($D$7:$AG$7,"P",D73:AG73)</f>
        <v>69</v>
      </c>
    </row>
    <row r="74" spans="1:35" x14ac:dyDescent="0.25">
      <c r="A74" s="11"/>
      <c r="B74" s="12" t="s">
        <v>82</v>
      </c>
      <c r="C74" s="13" t="s">
        <v>92</v>
      </c>
      <c r="D74" s="10">
        <v>22</v>
      </c>
      <c r="E74" s="10">
        <v>13</v>
      </c>
      <c r="F74" s="10">
        <v>0</v>
      </c>
      <c r="G74" s="10">
        <v>9</v>
      </c>
      <c r="H74" s="10">
        <v>10</v>
      </c>
      <c r="I74" s="10">
        <v>0</v>
      </c>
      <c r="J74" s="10">
        <v>10</v>
      </c>
      <c r="K74" s="10">
        <v>0</v>
      </c>
      <c r="L74" s="10">
        <v>2</v>
      </c>
      <c r="M74" s="10">
        <v>0</v>
      </c>
      <c r="N74" s="10">
        <v>4</v>
      </c>
      <c r="O74" s="10">
        <v>0</v>
      </c>
      <c r="P74" s="10">
        <v>0</v>
      </c>
      <c r="Q74" s="10">
        <v>18</v>
      </c>
      <c r="R74" s="10">
        <v>0</v>
      </c>
      <c r="S74" s="10">
        <v>0</v>
      </c>
      <c r="T74" s="10">
        <v>0</v>
      </c>
      <c r="U74" s="10">
        <v>0</v>
      </c>
      <c r="V74" s="10">
        <v>0</v>
      </c>
      <c r="W74" s="10">
        <v>0</v>
      </c>
      <c r="X74" s="10">
        <v>0</v>
      </c>
      <c r="Y74" s="10">
        <v>14</v>
      </c>
      <c r="Z74" s="10">
        <v>10</v>
      </c>
      <c r="AA74" s="10">
        <v>0</v>
      </c>
      <c r="AB74" s="10">
        <v>0</v>
      </c>
      <c r="AC74" s="10">
        <v>2</v>
      </c>
      <c r="AD74" s="10">
        <v>22</v>
      </c>
      <c r="AE74" s="10">
        <v>0</v>
      </c>
      <c r="AF74" s="10">
        <v>11</v>
      </c>
      <c r="AG74" s="10">
        <v>0</v>
      </c>
      <c r="AH74" s="10">
        <f t="shared" si="2"/>
        <v>91</v>
      </c>
      <c r="AI74" s="10">
        <f t="shared" si="3"/>
        <v>56</v>
      </c>
    </row>
    <row r="75" spans="1:35" x14ac:dyDescent="0.25">
      <c r="A75" s="11"/>
      <c r="B75" s="12" t="s">
        <v>82</v>
      </c>
      <c r="C75" s="13" t="s">
        <v>93</v>
      </c>
      <c r="D75" s="10">
        <v>20</v>
      </c>
      <c r="E75" s="10">
        <v>7</v>
      </c>
      <c r="F75" s="10">
        <v>0</v>
      </c>
      <c r="G75" s="10">
        <v>5</v>
      </c>
      <c r="H75" s="10">
        <v>11</v>
      </c>
      <c r="I75" s="10">
        <v>0</v>
      </c>
      <c r="J75" s="10">
        <v>6</v>
      </c>
      <c r="K75" s="10">
        <v>0</v>
      </c>
      <c r="L75" s="10">
        <v>1</v>
      </c>
      <c r="M75" s="10">
        <v>0</v>
      </c>
      <c r="N75" s="10">
        <v>5</v>
      </c>
      <c r="O75" s="10">
        <v>0</v>
      </c>
      <c r="P75" s="10">
        <v>0</v>
      </c>
      <c r="Q75" s="10">
        <v>5</v>
      </c>
      <c r="R75" s="10">
        <v>1</v>
      </c>
      <c r="S75" s="10">
        <v>0</v>
      </c>
      <c r="T75" s="10">
        <v>0</v>
      </c>
      <c r="U75" s="10">
        <v>0</v>
      </c>
      <c r="V75" s="10">
        <v>0</v>
      </c>
      <c r="W75" s="10">
        <v>0</v>
      </c>
      <c r="X75" s="10">
        <v>0</v>
      </c>
      <c r="Y75" s="10">
        <v>7</v>
      </c>
      <c r="Z75" s="10">
        <v>8</v>
      </c>
      <c r="AA75" s="10">
        <v>0</v>
      </c>
      <c r="AB75" s="10">
        <v>0</v>
      </c>
      <c r="AC75" s="10">
        <v>2</v>
      </c>
      <c r="AD75" s="10">
        <v>21</v>
      </c>
      <c r="AE75" s="10">
        <v>0</v>
      </c>
      <c r="AF75" s="10">
        <v>5</v>
      </c>
      <c r="AG75" s="10">
        <v>0</v>
      </c>
      <c r="AH75" s="10">
        <f t="shared" si="2"/>
        <v>78</v>
      </c>
      <c r="AI75" s="10">
        <f t="shared" si="3"/>
        <v>26</v>
      </c>
    </row>
    <row r="76" spans="1:35" x14ac:dyDescent="0.25">
      <c r="A76" s="11"/>
      <c r="B76" s="12" t="s">
        <v>82</v>
      </c>
      <c r="C76" s="13" t="s">
        <v>94</v>
      </c>
      <c r="D76" s="10">
        <v>24</v>
      </c>
      <c r="E76" s="10">
        <v>9</v>
      </c>
      <c r="F76" s="10">
        <v>0</v>
      </c>
      <c r="G76" s="10">
        <v>3</v>
      </c>
      <c r="H76" s="10">
        <v>11</v>
      </c>
      <c r="I76" s="10">
        <v>0</v>
      </c>
      <c r="J76" s="10">
        <v>7</v>
      </c>
      <c r="K76" s="10">
        <v>0</v>
      </c>
      <c r="L76" s="10">
        <v>0</v>
      </c>
      <c r="M76" s="10">
        <v>0</v>
      </c>
      <c r="N76" s="10">
        <v>14</v>
      </c>
      <c r="O76" s="10">
        <v>0</v>
      </c>
      <c r="P76" s="10">
        <v>0</v>
      </c>
      <c r="Q76" s="10">
        <v>10</v>
      </c>
      <c r="R76" s="10">
        <v>0</v>
      </c>
      <c r="S76" s="10">
        <v>0</v>
      </c>
      <c r="T76" s="10">
        <v>0</v>
      </c>
      <c r="U76" s="10">
        <v>0</v>
      </c>
      <c r="V76" s="10">
        <v>1</v>
      </c>
      <c r="W76" s="10">
        <v>0</v>
      </c>
      <c r="X76" s="10">
        <v>0</v>
      </c>
      <c r="Y76" s="10">
        <v>7</v>
      </c>
      <c r="Z76" s="10">
        <v>18</v>
      </c>
      <c r="AA76" s="10">
        <v>0</v>
      </c>
      <c r="AB76" s="10">
        <v>0</v>
      </c>
      <c r="AC76" s="10">
        <v>6</v>
      </c>
      <c r="AD76" s="10">
        <v>16</v>
      </c>
      <c r="AE76" s="10">
        <v>0</v>
      </c>
      <c r="AF76" s="10">
        <v>9</v>
      </c>
      <c r="AG76" s="10">
        <v>0</v>
      </c>
      <c r="AH76" s="10">
        <f t="shared" si="2"/>
        <v>100</v>
      </c>
      <c r="AI76" s="10">
        <f t="shared" si="3"/>
        <v>35</v>
      </c>
    </row>
    <row r="77" spans="1:35" x14ac:dyDescent="0.25">
      <c r="A77" s="11"/>
      <c r="B77" s="12" t="s">
        <v>82</v>
      </c>
      <c r="C77" s="13" t="s">
        <v>95</v>
      </c>
      <c r="D77" s="10">
        <v>6</v>
      </c>
      <c r="E77" s="10">
        <v>4</v>
      </c>
      <c r="F77" s="10">
        <v>0</v>
      </c>
      <c r="G77" s="10">
        <v>2</v>
      </c>
      <c r="H77" s="10">
        <v>0</v>
      </c>
      <c r="I77" s="10">
        <v>0</v>
      </c>
      <c r="J77" s="10">
        <v>0</v>
      </c>
      <c r="K77" s="10">
        <v>0</v>
      </c>
      <c r="L77" s="10">
        <v>0</v>
      </c>
      <c r="M77" s="10">
        <v>0</v>
      </c>
      <c r="N77" s="10">
        <v>5</v>
      </c>
      <c r="O77" s="10">
        <v>0</v>
      </c>
      <c r="P77" s="10">
        <v>0</v>
      </c>
      <c r="Q77" s="10">
        <v>2</v>
      </c>
      <c r="R77" s="10">
        <v>0</v>
      </c>
      <c r="S77" s="10">
        <v>0</v>
      </c>
      <c r="T77" s="10">
        <v>0</v>
      </c>
      <c r="U77" s="10">
        <v>0</v>
      </c>
      <c r="V77" s="10">
        <v>1</v>
      </c>
      <c r="W77" s="10">
        <v>0</v>
      </c>
      <c r="X77" s="10">
        <v>0</v>
      </c>
      <c r="Y77" s="10">
        <v>2</v>
      </c>
      <c r="Z77" s="10">
        <v>0</v>
      </c>
      <c r="AA77" s="10">
        <v>0</v>
      </c>
      <c r="AB77" s="10">
        <v>0</v>
      </c>
      <c r="AC77" s="10">
        <v>4</v>
      </c>
      <c r="AD77" s="10">
        <v>0</v>
      </c>
      <c r="AE77" s="10">
        <v>0</v>
      </c>
      <c r="AF77" s="10">
        <v>0</v>
      </c>
      <c r="AG77" s="10">
        <v>0</v>
      </c>
      <c r="AH77" s="10">
        <f t="shared" si="2"/>
        <v>12</v>
      </c>
      <c r="AI77" s="10">
        <f t="shared" si="3"/>
        <v>14</v>
      </c>
    </row>
    <row r="78" spans="1:35" x14ac:dyDescent="0.25">
      <c r="A78" s="15"/>
      <c r="B78" s="16"/>
      <c r="C78" s="17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</row>
    <row r="79" spans="1:35" x14ac:dyDescent="0.25">
      <c r="A79" s="11" t="s">
        <v>96</v>
      </c>
      <c r="B79" s="14" t="s">
        <v>97</v>
      </c>
      <c r="C79" s="17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</row>
    <row r="80" spans="1:35" x14ac:dyDescent="0.25">
      <c r="A80" s="15"/>
      <c r="B80" s="12" t="s">
        <v>82</v>
      </c>
      <c r="C80" s="13" t="s">
        <v>98</v>
      </c>
      <c r="D80" s="10">
        <v>2</v>
      </c>
      <c r="E80" s="10">
        <v>1</v>
      </c>
      <c r="F80" s="10">
        <v>0</v>
      </c>
      <c r="G80" s="10">
        <v>0</v>
      </c>
      <c r="H80" s="10">
        <v>0</v>
      </c>
      <c r="I80" s="10">
        <v>0</v>
      </c>
      <c r="J80" s="10">
        <v>0</v>
      </c>
      <c r="K80" s="10">
        <v>0</v>
      </c>
      <c r="L80" s="10">
        <v>0</v>
      </c>
      <c r="M80" s="10">
        <v>0</v>
      </c>
      <c r="N80" s="10">
        <v>4</v>
      </c>
      <c r="O80" s="10">
        <v>0</v>
      </c>
      <c r="P80" s="10">
        <v>0</v>
      </c>
      <c r="Q80" s="10">
        <v>0</v>
      </c>
      <c r="R80" s="10">
        <v>0</v>
      </c>
      <c r="S80" s="10">
        <v>0</v>
      </c>
      <c r="T80" s="10">
        <v>0</v>
      </c>
      <c r="U80" s="10">
        <v>0</v>
      </c>
      <c r="V80" s="10">
        <v>0</v>
      </c>
      <c r="W80" s="10">
        <v>0</v>
      </c>
      <c r="X80" s="10">
        <v>0</v>
      </c>
      <c r="Y80" s="10">
        <v>0</v>
      </c>
      <c r="Z80" s="10">
        <v>0</v>
      </c>
      <c r="AA80" s="10">
        <v>0</v>
      </c>
      <c r="AB80" s="10">
        <v>0</v>
      </c>
      <c r="AC80" s="10">
        <v>2</v>
      </c>
      <c r="AD80" s="10">
        <v>0</v>
      </c>
      <c r="AE80" s="10">
        <v>0</v>
      </c>
      <c r="AF80" s="10">
        <v>0</v>
      </c>
      <c r="AG80" s="10">
        <v>0</v>
      </c>
      <c r="AH80" s="10">
        <f t="shared" si="2"/>
        <v>6</v>
      </c>
      <c r="AI80" s="10">
        <f t="shared" si="3"/>
        <v>3</v>
      </c>
    </row>
    <row r="81" spans="1:35" x14ac:dyDescent="0.25">
      <c r="A81" s="15"/>
      <c r="B81" s="12" t="s">
        <v>82</v>
      </c>
      <c r="C81" s="13" t="s">
        <v>99</v>
      </c>
      <c r="D81" s="10">
        <v>0</v>
      </c>
      <c r="E81" s="10">
        <v>0</v>
      </c>
      <c r="F81" s="10">
        <v>0</v>
      </c>
      <c r="G81" s="10">
        <v>0</v>
      </c>
      <c r="H81" s="10">
        <v>0</v>
      </c>
      <c r="I81" s="10">
        <v>0</v>
      </c>
      <c r="J81" s="10">
        <v>0</v>
      </c>
      <c r="K81" s="10">
        <v>0</v>
      </c>
      <c r="L81" s="10">
        <v>0</v>
      </c>
      <c r="M81" s="10">
        <v>0</v>
      </c>
      <c r="N81" s="10">
        <v>1</v>
      </c>
      <c r="O81" s="10">
        <v>0</v>
      </c>
      <c r="P81" s="10">
        <v>0</v>
      </c>
      <c r="Q81" s="10">
        <v>0</v>
      </c>
      <c r="R81" s="10">
        <v>0</v>
      </c>
      <c r="S81" s="10">
        <v>0</v>
      </c>
      <c r="T81" s="10">
        <v>0</v>
      </c>
      <c r="U81" s="10">
        <v>0</v>
      </c>
      <c r="V81" s="10">
        <v>0</v>
      </c>
      <c r="W81" s="10">
        <v>0</v>
      </c>
      <c r="X81" s="10">
        <v>0</v>
      </c>
      <c r="Y81" s="10">
        <v>0</v>
      </c>
      <c r="Z81" s="10">
        <v>0</v>
      </c>
      <c r="AA81" s="10">
        <v>0</v>
      </c>
      <c r="AB81" s="10">
        <v>0</v>
      </c>
      <c r="AC81" s="10">
        <v>0</v>
      </c>
      <c r="AD81" s="10">
        <v>0</v>
      </c>
      <c r="AE81" s="10">
        <v>0</v>
      </c>
      <c r="AF81" s="10">
        <v>0</v>
      </c>
      <c r="AG81" s="10">
        <v>0</v>
      </c>
      <c r="AH81" s="10">
        <f t="shared" si="2"/>
        <v>1</v>
      </c>
      <c r="AI81" s="10">
        <f t="shared" si="3"/>
        <v>0</v>
      </c>
    </row>
    <row r="82" spans="1:35" x14ac:dyDescent="0.25">
      <c r="A82" s="15"/>
      <c r="B82" s="12" t="s">
        <v>82</v>
      </c>
      <c r="C82" s="13" t="s">
        <v>100</v>
      </c>
      <c r="D82" s="10">
        <v>1</v>
      </c>
      <c r="E82" s="10">
        <v>0</v>
      </c>
      <c r="F82" s="10">
        <v>0</v>
      </c>
      <c r="G82" s="10">
        <v>0</v>
      </c>
      <c r="H82" s="10">
        <v>0</v>
      </c>
      <c r="I82" s="10">
        <v>0</v>
      </c>
      <c r="J82" s="10">
        <v>0</v>
      </c>
      <c r="K82" s="10">
        <v>0</v>
      </c>
      <c r="L82" s="10">
        <v>0</v>
      </c>
      <c r="M82" s="10">
        <v>0</v>
      </c>
      <c r="N82" s="10">
        <v>1</v>
      </c>
      <c r="O82" s="10">
        <v>0</v>
      </c>
      <c r="P82" s="10">
        <v>0</v>
      </c>
      <c r="Q82" s="10">
        <v>0</v>
      </c>
      <c r="R82" s="10">
        <v>0</v>
      </c>
      <c r="S82" s="10">
        <v>0</v>
      </c>
      <c r="T82" s="10">
        <v>0</v>
      </c>
      <c r="U82" s="10">
        <v>0</v>
      </c>
      <c r="V82" s="10">
        <v>1</v>
      </c>
      <c r="W82" s="10">
        <v>0</v>
      </c>
      <c r="X82" s="10">
        <v>0</v>
      </c>
      <c r="Y82" s="10">
        <v>0</v>
      </c>
      <c r="Z82" s="10">
        <v>0</v>
      </c>
      <c r="AA82" s="10">
        <v>0</v>
      </c>
      <c r="AB82" s="10">
        <v>0</v>
      </c>
      <c r="AC82" s="10">
        <v>0</v>
      </c>
      <c r="AD82" s="10">
        <v>0</v>
      </c>
      <c r="AE82" s="10">
        <v>0</v>
      </c>
      <c r="AF82" s="10">
        <v>0</v>
      </c>
      <c r="AG82" s="10">
        <v>0</v>
      </c>
      <c r="AH82" s="10">
        <f t="shared" si="2"/>
        <v>3</v>
      </c>
      <c r="AI82" s="10">
        <f t="shared" si="3"/>
        <v>0</v>
      </c>
    </row>
    <row r="83" spans="1:35" x14ac:dyDescent="0.25">
      <c r="A83" s="15"/>
      <c r="B83" s="12" t="s">
        <v>82</v>
      </c>
      <c r="C83" s="13" t="s">
        <v>101</v>
      </c>
      <c r="D83" s="10">
        <v>9</v>
      </c>
      <c r="E83" s="10">
        <v>2</v>
      </c>
      <c r="F83" s="10">
        <v>0</v>
      </c>
      <c r="G83" s="10">
        <v>0</v>
      </c>
      <c r="H83" s="10">
        <v>6</v>
      </c>
      <c r="I83" s="10">
        <v>0</v>
      </c>
      <c r="J83" s="10">
        <v>6</v>
      </c>
      <c r="K83" s="10">
        <v>0</v>
      </c>
      <c r="L83" s="10">
        <v>0</v>
      </c>
      <c r="M83" s="10">
        <v>0</v>
      </c>
      <c r="N83" s="10">
        <v>2</v>
      </c>
      <c r="O83" s="10">
        <v>0</v>
      </c>
      <c r="P83" s="10">
        <v>0</v>
      </c>
      <c r="Q83" s="10">
        <v>2</v>
      </c>
      <c r="R83" s="10">
        <v>1</v>
      </c>
      <c r="S83" s="10">
        <v>0</v>
      </c>
      <c r="T83" s="10">
        <v>0</v>
      </c>
      <c r="U83" s="10">
        <v>0</v>
      </c>
      <c r="V83" s="10">
        <v>0</v>
      </c>
      <c r="W83" s="10">
        <v>0</v>
      </c>
      <c r="X83" s="10">
        <v>0</v>
      </c>
      <c r="Y83" s="10">
        <v>0</v>
      </c>
      <c r="Z83" s="10">
        <v>5</v>
      </c>
      <c r="AA83" s="10">
        <v>0</v>
      </c>
      <c r="AB83" s="10">
        <v>0</v>
      </c>
      <c r="AC83" s="10">
        <v>1</v>
      </c>
      <c r="AD83" s="10">
        <v>4</v>
      </c>
      <c r="AE83" s="10">
        <v>0</v>
      </c>
      <c r="AF83" s="10">
        <v>1</v>
      </c>
      <c r="AG83" s="10">
        <v>0</v>
      </c>
      <c r="AH83" s="10">
        <f t="shared" si="2"/>
        <v>34</v>
      </c>
      <c r="AI83" s="10">
        <f t="shared" si="3"/>
        <v>5</v>
      </c>
    </row>
    <row r="84" spans="1:35" x14ac:dyDescent="0.25">
      <c r="A84" s="15"/>
      <c r="B84" s="12" t="s">
        <v>82</v>
      </c>
      <c r="C84" s="13" t="s">
        <v>102</v>
      </c>
      <c r="D84" s="10">
        <v>9</v>
      </c>
      <c r="E84" s="10">
        <v>0</v>
      </c>
      <c r="F84" s="10">
        <v>0</v>
      </c>
      <c r="G84" s="10">
        <v>0</v>
      </c>
      <c r="H84" s="10">
        <v>5</v>
      </c>
      <c r="I84" s="10">
        <v>0</v>
      </c>
      <c r="J84" s="10">
        <v>4</v>
      </c>
      <c r="K84" s="10">
        <v>0</v>
      </c>
      <c r="L84" s="10">
        <v>0</v>
      </c>
      <c r="M84" s="10">
        <v>0</v>
      </c>
      <c r="N84" s="10">
        <v>1</v>
      </c>
      <c r="O84" s="10">
        <v>0</v>
      </c>
      <c r="P84" s="10">
        <v>0</v>
      </c>
      <c r="Q84" s="10">
        <v>1</v>
      </c>
      <c r="R84" s="10">
        <v>0</v>
      </c>
      <c r="S84" s="10">
        <v>0</v>
      </c>
      <c r="T84" s="10">
        <v>0</v>
      </c>
      <c r="U84" s="10">
        <v>0</v>
      </c>
      <c r="V84" s="10">
        <v>0</v>
      </c>
      <c r="W84" s="10">
        <v>0</v>
      </c>
      <c r="X84" s="10">
        <v>0</v>
      </c>
      <c r="Y84" s="10">
        <v>0</v>
      </c>
      <c r="Z84" s="10">
        <v>9</v>
      </c>
      <c r="AA84" s="10">
        <v>0</v>
      </c>
      <c r="AB84" s="10">
        <v>0</v>
      </c>
      <c r="AC84" s="10">
        <v>0</v>
      </c>
      <c r="AD84" s="10">
        <v>17</v>
      </c>
      <c r="AE84" s="10">
        <v>0</v>
      </c>
      <c r="AF84" s="10">
        <v>1</v>
      </c>
      <c r="AG84" s="10">
        <v>0</v>
      </c>
      <c r="AH84" s="10">
        <f t="shared" si="2"/>
        <v>46</v>
      </c>
      <c r="AI84" s="10">
        <f t="shared" si="3"/>
        <v>1</v>
      </c>
    </row>
    <row r="85" spans="1:35" x14ac:dyDescent="0.25">
      <c r="A85" s="15"/>
      <c r="B85" s="12" t="s">
        <v>82</v>
      </c>
      <c r="C85" s="13" t="s">
        <v>103</v>
      </c>
      <c r="D85" s="10">
        <v>6</v>
      </c>
      <c r="E85" s="10">
        <v>2</v>
      </c>
      <c r="F85" s="10">
        <v>0</v>
      </c>
      <c r="G85" s="10">
        <v>0</v>
      </c>
      <c r="H85" s="10">
        <v>2</v>
      </c>
      <c r="I85" s="10">
        <v>0</v>
      </c>
      <c r="J85" s="10">
        <v>0</v>
      </c>
      <c r="K85" s="10">
        <v>0</v>
      </c>
      <c r="L85" s="10">
        <v>0</v>
      </c>
      <c r="M85" s="10">
        <v>0</v>
      </c>
      <c r="N85" s="10">
        <v>0</v>
      </c>
      <c r="O85" s="10">
        <v>0</v>
      </c>
      <c r="P85" s="10">
        <v>0</v>
      </c>
      <c r="Q85" s="10">
        <v>0</v>
      </c>
      <c r="R85" s="10">
        <v>0</v>
      </c>
      <c r="S85" s="10">
        <v>0</v>
      </c>
      <c r="T85" s="10">
        <v>0</v>
      </c>
      <c r="U85" s="10">
        <v>0</v>
      </c>
      <c r="V85" s="10">
        <v>0</v>
      </c>
      <c r="W85" s="10">
        <v>4</v>
      </c>
      <c r="X85" s="10">
        <v>0</v>
      </c>
      <c r="Y85" s="10">
        <v>0</v>
      </c>
      <c r="Z85" s="10">
        <v>0</v>
      </c>
      <c r="AA85" s="10">
        <v>0</v>
      </c>
      <c r="AB85" s="10">
        <v>0</v>
      </c>
      <c r="AC85" s="10">
        <v>0</v>
      </c>
      <c r="AD85" s="10">
        <v>0</v>
      </c>
      <c r="AE85" s="10">
        <v>0</v>
      </c>
      <c r="AF85" s="10">
        <v>0</v>
      </c>
      <c r="AG85" s="10">
        <v>0</v>
      </c>
      <c r="AH85" s="10">
        <f t="shared" si="2"/>
        <v>8</v>
      </c>
      <c r="AI85" s="10">
        <f t="shared" si="3"/>
        <v>6</v>
      </c>
    </row>
    <row r="86" spans="1:35" ht="15" customHeight="1" x14ac:dyDescent="0.25">
      <c r="A86" s="15"/>
      <c r="B86" s="12" t="s">
        <v>82</v>
      </c>
      <c r="C86" s="18" t="s">
        <v>104</v>
      </c>
      <c r="D86" s="10">
        <v>62</v>
      </c>
      <c r="E86" s="10">
        <v>55</v>
      </c>
      <c r="F86" s="10">
        <v>0</v>
      </c>
      <c r="G86" s="10">
        <v>30</v>
      </c>
      <c r="H86" s="10">
        <v>22</v>
      </c>
      <c r="I86" s="10">
        <v>0</v>
      </c>
      <c r="J86" s="10">
        <v>24</v>
      </c>
      <c r="K86" s="10">
        <v>0</v>
      </c>
      <c r="L86" s="10">
        <v>24</v>
      </c>
      <c r="M86" s="10">
        <v>0</v>
      </c>
      <c r="N86" s="10">
        <v>21</v>
      </c>
      <c r="O86" s="10">
        <v>0</v>
      </c>
      <c r="P86" s="10">
        <v>0</v>
      </c>
      <c r="Q86" s="10">
        <v>79</v>
      </c>
      <c r="R86" s="10">
        <v>0</v>
      </c>
      <c r="S86" s="10">
        <v>0</v>
      </c>
      <c r="T86" s="10">
        <v>0</v>
      </c>
      <c r="U86" s="10">
        <v>0</v>
      </c>
      <c r="V86" s="10">
        <v>29</v>
      </c>
      <c r="W86" s="10">
        <v>0</v>
      </c>
      <c r="X86" s="10">
        <v>0</v>
      </c>
      <c r="Y86" s="10">
        <v>58</v>
      </c>
      <c r="Z86" s="10">
        <v>26</v>
      </c>
      <c r="AA86" s="10">
        <v>0</v>
      </c>
      <c r="AB86" s="10">
        <v>0</v>
      </c>
      <c r="AC86" s="10">
        <v>13</v>
      </c>
      <c r="AD86" s="10">
        <v>54</v>
      </c>
      <c r="AE86" s="10">
        <v>0</v>
      </c>
      <c r="AF86" s="10">
        <v>24</v>
      </c>
      <c r="AG86" s="10">
        <v>0</v>
      </c>
      <c r="AH86" s="10">
        <f t="shared" si="2"/>
        <v>286</v>
      </c>
      <c r="AI86" s="10">
        <f t="shared" si="3"/>
        <v>235</v>
      </c>
    </row>
    <row r="87" spans="1:35" x14ac:dyDescent="0.25">
      <c r="A87" s="19"/>
      <c r="B87" s="20"/>
      <c r="C87" s="21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</row>
    <row r="88" spans="1:35" x14ac:dyDescent="0.25">
      <c r="A88" s="19"/>
      <c r="B88" s="22" t="s">
        <v>105</v>
      </c>
      <c r="C88" s="23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</row>
    <row r="89" spans="1:35" x14ac:dyDescent="0.25">
      <c r="A89" s="19"/>
      <c r="B89" s="12" t="s">
        <v>82</v>
      </c>
      <c r="C89" s="24" t="s">
        <v>106</v>
      </c>
      <c r="D89" s="10">
        <v>0</v>
      </c>
      <c r="E89" s="10">
        <v>0</v>
      </c>
      <c r="F89" s="10">
        <v>0</v>
      </c>
      <c r="G89" s="10">
        <v>0</v>
      </c>
      <c r="H89" s="10">
        <v>14</v>
      </c>
      <c r="I89" s="10">
        <v>0</v>
      </c>
      <c r="J89" s="10">
        <v>0</v>
      </c>
      <c r="K89" s="10">
        <v>0</v>
      </c>
      <c r="L89" s="10">
        <v>0</v>
      </c>
      <c r="M89" s="10">
        <v>0</v>
      </c>
      <c r="N89" s="10">
        <v>0</v>
      </c>
      <c r="O89" s="10">
        <v>0</v>
      </c>
      <c r="P89" s="10">
        <v>0</v>
      </c>
      <c r="Q89" s="10">
        <v>0</v>
      </c>
      <c r="R89" s="10">
        <v>0</v>
      </c>
      <c r="S89" s="10">
        <v>0</v>
      </c>
      <c r="T89" s="10">
        <v>0</v>
      </c>
      <c r="U89" s="10">
        <v>0</v>
      </c>
      <c r="V89" s="10">
        <v>0</v>
      </c>
      <c r="W89" s="10">
        <v>0</v>
      </c>
      <c r="X89" s="10">
        <v>0</v>
      </c>
      <c r="Y89" s="10">
        <v>0</v>
      </c>
      <c r="Z89" s="10">
        <v>0</v>
      </c>
      <c r="AA89" s="10">
        <v>0</v>
      </c>
      <c r="AB89" s="10">
        <v>0</v>
      </c>
      <c r="AC89" s="10">
        <v>0</v>
      </c>
      <c r="AD89" s="10">
        <v>0</v>
      </c>
      <c r="AE89" s="10">
        <v>0</v>
      </c>
      <c r="AF89" s="10">
        <v>0</v>
      </c>
      <c r="AG89" s="10">
        <v>0</v>
      </c>
      <c r="AH89" s="10">
        <f t="shared" si="2"/>
        <v>14</v>
      </c>
      <c r="AI89" s="10">
        <f t="shared" si="3"/>
        <v>0</v>
      </c>
    </row>
    <row r="90" spans="1:35" x14ac:dyDescent="0.25">
      <c r="A90" s="19"/>
      <c r="B90" s="12" t="s">
        <v>82</v>
      </c>
      <c r="C90" s="24" t="s">
        <v>107</v>
      </c>
      <c r="D90" s="10">
        <v>0</v>
      </c>
      <c r="E90" s="10">
        <v>0</v>
      </c>
      <c r="F90" s="10">
        <v>0</v>
      </c>
      <c r="G90" s="10">
        <v>0</v>
      </c>
      <c r="H90" s="10">
        <v>0</v>
      </c>
      <c r="I90" s="10">
        <v>0</v>
      </c>
      <c r="J90" s="10">
        <v>0</v>
      </c>
      <c r="K90" s="10">
        <v>0</v>
      </c>
      <c r="L90" s="10">
        <v>0</v>
      </c>
      <c r="M90" s="10">
        <v>0</v>
      </c>
      <c r="N90" s="10">
        <v>0</v>
      </c>
      <c r="O90" s="10">
        <v>0</v>
      </c>
      <c r="P90" s="10">
        <v>0</v>
      </c>
      <c r="Q90" s="10">
        <v>0</v>
      </c>
      <c r="R90" s="10">
        <v>0</v>
      </c>
      <c r="S90" s="10">
        <v>0</v>
      </c>
      <c r="T90" s="10">
        <v>0</v>
      </c>
      <c r="U90" s="10">
        <v>0</v>
      </c>
      <c r="V90" s="10">
        <v>0</v>
      </c>
      <c r="W90" s="10">
        <v>0</v>
      </c>
      <c r="X90" s="10">
        <v>0</v>
      </c>
      <c r="Y90" s="10">
        <v>0</v>
      </c>
      <c r="Z90" s="10">
        <v>0</v>
      </c>
      <c r="AA90" s="10">
        <v>0</v>
      </c>
      <c r="AB90" s="10">
        <v>0</v>
      </c>
      <c r="AC90" s="10">
        <v>0</v>
      </c>
      <c r="AD90" s="10">
        <v>0</v>
      </c>
      <c r="AE90" s="10">
        <v>0</v>
      </c>
      <c r="AF90" s="10">
        <v>0</v>
      </c>
      <c r="AG90" s="10">
        <v>0</v>
      </c>
      <c r="AH90" s="10">
        <f t="shared" si="2"/>
        <v>0</v>
      </c>
      <c r="AI90" s="10">
        <f t="shared" si="3"/>
        <v>0</v>
      </c>
    </row>
    <row r="91" spans="1:35" x14ac:dyDescent="0.25">
      <c r="A91" s="19"/>
      <c r="B91" s="12" t="s">
        <v>82</v>
      </c>
      <c r="C91" s="24" t="s">
        <v>108</v>
      </c>
      <c r="D91" s="10">
        <v>0</v>
      </c>
      <c r="E91" s="10">
        <v>0</v>
      </c>
      <c r="F91" s="10">
        <v>0</v>
      </c>
      <c r="G91" s="10">
        <v>0</v>
      </c>
      <c r="H91" s="10">
        <v>0</v>
      </c>
      <c r="I91" s="10">
        <v>0</v>
      </c>
      <c r="J91" s="10">
        <v>0</v>
      </c>
      <c r="K91" s="10">
        <v>0</v>
      </c>
      <c r="L91" s="10">
        <v>0</v>
      </c>
      <c r="M91" s="10">
        <v>0</v>
      </c>
      <c r="N91" s="10">
        <v>0</v>
      </c>
      <c r="O91" s="10">
        <v>0</v>
      </c>
      <c r="P91" s="10">
        <v>0</v>
      </c>
      <c r="Q91" s="10">
        <v>0</v>
      </c>
      <c r="R91" s="10">
        <v>0</v>
      </c>
      <c r="S91" s="10">
        <v>0</v>
      </c>
      <c r="T91" s="10">
        <v>0</v>
      </c>
      <c r="U91" s="10">
        <v>0</v>
      </c>
      <c r="V91" s="10">
        <v>0</v>
      </c>
      <c r="W91" s="10">
        <v>0</v>
      </c>
      <c r="X91" s="10">
        <v>0</v>
      </c>
      <c r="Y91" s="10">
        <v>0</v>
      </c>
      <c r="Z91" s="10">
        <v>0</v>
      </c>
      <c r="AA91" s="10">
        <v>0</v>
      </c>
      <c r="AB91" s="10">
        <v>0</v>
      </c>
      <c r="AC91" s="10">
        <v>0</v>
      </c>
      <c r="AD91" s="10">
        <v>0</v>
      </c>
      <c r="AE91" s="10">
        <v>0</v>
      </c>
      <c r="AF91" s="10">
        <v>0</v>
      </c>
      <c r="AG91" s="10">
        <v>0</v>
      </c>
      <c r="AH91" s="10">
        <f t="shared" si="2"/>
        <v>0</v>
      </c>
      <c r="AI91" s="10">
        <f t="shared" si="3"/>
        <v>0</v>
      </c>
    </row>
    <row r="92" spans="1:35" x14ac:dyDescent="0.25">
      <c r="A92" s="19"/>
      <c r="B92" s="12" t="s">
        <v>82</v>
      </c>
      <c r="C92" s="24" t="s">
        <v>109</v>
      </c>
      <c r="D92" s="10">
        <v>0</v>
      </c>
      <c r="E92" s="10">
        <v>0</v>
      </c>
      <c r="F92" s="10">
        <v>0</v>
      </c>
      <c r="G92" s="10">
        <v>0</v>
      </c>
      <c r="H92" s="10">
        <v>0</v>
      </c>
      <c r="I92" s="10">
        <v>0</v>
      </c>
      <c r="J92" s="10">
        <v>0</v>
      </c>
      <c r="K92" s="10">
        <v>0</v>
      </c>
      <c r="L92" s="10">
        <v>0</v>
      </c>
      <c r="M92" s="10">
        <v>0</v>
      </c>
      <c r="N92" s="10">
        <v>0</v>
      </c>
      <c r="O92" s="10">
        <v>0</v>
      </c>
      <c r="P92" s="10">
        <v>0</v>
      </c>
      <c r="Q92" s="10">
        <v>0</v>
      </c>
      <c r="R92" s="10">
        <v>1</v>
      </c>
      <c r="S92" s="10">
        <v>0</v>
      </c>
      <c r="T92" s="10">
        <v>0</v>
      </c>
      <c r="U92" s="10">
        <v>0</v>
      </c>
      <c r="V92" s="10">
        <v>0</v>
      </c>
      <c r="W92" s="10">
        <v>0</v>
      </c>
      <c r="X92" s="10">
        <v>0</v>
      </c>
      <c r="Y92" s="10">
        <v>0</v>
      </c>
      <c r="Z92" s="10">
        <v>0</v>
      </c>
      <c r="AA92" s="10">
        <v>0</v>
      </c>
      <c r="AB92" s="10">
        <v>0</v>
      </c>
      <c r="AC92" s="10">
        <v>0</v>
      </c>
      <c r="AD92" s="10">
        <v>0</v>
      </c>
      <c r="AE92" s="10">
        <v>0</v>
      </c>
      <c r="AF92" s="10">
        <v>0</v>
      </c>
      <c r="AG92" s="10">
        <v>0</v>
      </c>
      <c r="AH92" s="10">
        <f t="shared" si="2"/>
        <v>1</v>
      </c>
      <c r="AI92" s="10">
        <f t="shared" si="3"/>
        <v>0</v>
      </c>
    </row>
    <row r="93" spans="1:35" x14ac:dyDescent="0.25">
      <c r="A93" s="19"/>
      <c r="B93" s="12" t="s">
        <v>82</v>
      </c>
      <c r="C93" s="24" t="s">
        <v>110</v>
      </c>
      <c r="D93" s="10">
        <v>87</v>
      </c>
      <c r="E93" s="10">
        <v>60</v>
      </c>
      <c r="F93" s="10">
        <v>0</v>
      </c>
      <c r="G93" s="10">
        <v>25</v>
      </c>
      <c r="H93" s="10">
        <v>0</v>
      </c>
      <c r="I93" s="10">
        <v>0</v>
      </c>
      <c r="J93" s="10">
        <v>4</v>
      </c>
      <c r="K93" s="10">
        <v>0</v>
      </c>
      <c r="L93" s="10">
        <v>50</v>
      </c>
      <c r="M93" s="10">
        <v>0</v>
      </c>
      <c r="N93" s="10">
        <v>0</v>
      </c>
      <c r="O93" s="10">
        <v>0</v>
      </c>
      <c r="P93" s="10">
        <v>0</v>
      </c>
      <c r="Q93" s="10">
        <v>52</v>
      </c>
      <c r="R93" s="10">
        <v>0</v>
      </c>
      <c r="S93" s="10">
        <v>0</v>
      </c>
      <c r="T93" s="10">
        <v>0</v>
      </c>
      <c r="U93" s="10">
        <v>0</v>
      </c>
      <c r="V93" s="10">
        <v>0</v>
      </c>
      <c r="W93" s="10">
        <v>4</v>
      </c>
      <c r="X93" s="10">
        <v>0</v>
      </c>
      <c r="Y93" s="10">
        <v>0</v>
      </c>
      <c r="Z93" s="10">
        <v>0</v>
      </c>
      <c r="AA93" s="10">
        <v>0</v>
      </c>
      <c r="AB93" s="10">
        <v>0</v>
      </c>
      <c r="AC93" s="10">
        <v>0</v>
      </c>
      <c r="AD93" s="10">
        <v>75</v>
      </c>
      <c r="AE93" s="10">
        <v>0</v>
      </c>
      <c r="AF93" s="10">
        <v>26</v>
      </c>
      <c r="AG93" s="10">
        <v>0</v>
      </c>
      <c r="AH93" s="10">
        <f t="shared" si="2"/>
        <v>242</v>
      </c>
      <c r="AI93" s="10">
        <f t="shared" si="3"/>
        <v>141</v>
      </c>
    </row>
    <row r="94" spans="1:35" x14ac:dyDescent="0.25">
      <c r="A94" s="19"/>
      <c r="B94" s="12" t="s">
        <v>82</v>
      </c>
      <c r="C94" s="24" t="s">
        <v>111</v>
      </c>
      <c r="D94" s="10">
        <v>0</v>
      </c>
      <c r="E94" s="10">
        <v>0</v>
      </c>
      <c r="F94" s="10">
        <v>0</v>
      </c>
      <c r="G94" s="10">
        <v>0</v>
      </c>
      <c r="H94" s="10">
        <v>0</v>
      </c>
      <c r="I94" s="10">
        <v>0</v>
      </c>
      <c r="J94" s="10">
        <v>0</v>
      </c>
      <c r="K94" s="10">
        <v>0</v>
      </c>
      <c r="L94" s="10">
        <v>0</v>
      </c>
      <c r="M94" s="10">
        <v>0</v>
      </c>
      <c r="N94" s="10">
        <v>0</v>
      </c>
      <c r="O94" s="10">
        <v>0</v>
      </c>
      <c r="P94" s="10">
        <v>0</v>
      </c>
      <c r="Q94" s="10">
        <v>0</v>
      </c>
      <c r="R94" s="10">
        <v>0</v>
      </c>
      <c r="S94" s="10">
        <v>0</v>
      </c>
      <c r="T94" s="10">
        <v>0</v>
      </c>
      <c r="U94" s="10">
        <v>0</v>
      </c>
      <c r="V94" s="10">
        <v>30</v>
      </c>
      <c r="W94" s="10">
        <v>0</v>
      </c>
      <c r="X94" s="10">
        <v>0</v>
      </c>
      <c r="Y94" s="10">
        <v>0</v>
      </c>
      <c r="Z94" s="10">
        <v>0</v>
      </c>
      <c r="AA94" s="10">
        <v>0</v>
      </c>
      <c r="AB94" s="10">
        <v>0</v>
      </c>
      <c r="AC94" s="10">
        <v>0</v>
      </c>
      <c r="AD94" s="10">
        <v>0</v>
      </c>
      <c r="AE94" s="10">
        <v>0</v>
      </c>
      <c r="AF94" s="10">
        <v>0</v>
      </c>
      <c r="AG94" s="10">
        <v>0</v>
      </c>
      <c r="AH94" s="10">
        <f t="shared" si="2"/>
        <v>30</v>
      </c>
      <c r="AI94" s="10">
        <f t="shared" si="3"/>
        <v>0</v>
      </c>
    </row>
    <row r="95" spans="1:35" x14ac:dyDescent="0.25">
      <c r="A95" s="19"/>
      <c r="B95" s="12" t="s">
        <v>82</v>
      </c>
      <c r="C95" s="24" t="s">
        <v>112</v>
      </c>
      <c r="D95" s="10">
        <v>0</v>
      </c>
      <c r="E95" s="10">
        <v>0</v>
      </c>
      <c r="F95" s="10">
        <v>0</v>
      </c>
      <c r="G95" s="10">
        <v>0</v>
      </c>
      <c r="H95" s="10">
        <v>0</v>
      </c>
      <c r="I95" s="10">
        <v>0</v>
      </c>
      <c r="J95" s="10">
        <v>0</v>
      </c>
      <c r="K95" s="10">
        <v>0</v>
      </c>
      <c r="L95" s="10">
        <v>0</v>
      </c>
      <c r="M95" s="10">
        <v>0</v>
      </c>
      <c r="N95" s="10">
        <v>0</v>
      </c>
      <c r="O95" s="10">
        <v>0</v>
      </c>
      <c r="P95" s="10">
        <v>0</v>
      </c>
      <c r="Q95" s="10">
        <v>0</v>
      </c>
      <c r="R95" s="10">
        <v>0</v>
      </c>
      <c r="S95" s="10">
        <v>0</v>
      </c>
      <c r="T95" s="10">
        <v>0</v>
      </c>
      <c r="U95" s="10">
        <v>0</v>
      </c>
      <c r="V95" s="10">
        <v>0</v>
      </c>
      <c r="W95" s="10">
        <v>0</v>
      </c>
      <c r="X95" s="10">
        <v>0</v>
      </c>
      <c r="Y95" s="10">
        <v>0</v>
      </c>
      <c r="Z95" s="10">
        <v>0</v>
      </c>
      <c r="AA95" s="10">
        <v>0</v>
      </c>
      <c r="AB95" s="10">
        <v>0</v>
      </c>
      <c r="AC95" s="10">
        <v>0</v>
      </c>
      <c r="AD95" s="10">
        <v>0</v>
      </c>
      <c r="AE95" s="10">
        <v>0</v>
      </c>
      <c r="AF95" s="10">
        <v>0</v>
      </c>
      <c r="AG95" s="10">
        <v>0</v>
      </c>
      <c r="AH95" s="10">
        <f t="shared" si="2"/>
        <v>0</v>
      </c>
      <c r="AI95" s="10">
        <f t="shared" si="3"/>
        <v>0</v>
      </c>
    </row>
    <row r="96" spans="1:35" x14ac:dyDescent="0.25">
      <c r="A96" s="19"/>
      <c r="B96" s="12" t="s">
        <v>82</v>
      </c>
      <c r="C96" s="24" t="s">
        <v>113</v>
      </c>
      <c r="D96" s="10">
        <v>0</v>
      </c>
      <c r="E96" s="10">
        <v>0</v>
      </c>
      <c r="F96" s="10">
        <v>0</v>
      </c>
      <c r="G96" s="10">
        <v>0</v>
      </c>
      <c r="H96" s="10">
        <v>0</v>
      </c>
      <c r="I96" s="10">
        <v>0</v>
      </c>
      <c r="J96" s="10">
        <v>0</v>
      </c>
      <c r="K96" s="10">
        <v>0</v>
      </c>
      <c r="L96" s="10">
        <v>0</v>
      </c>
      <c r="M96" s="10">
        <v>0</v>
      </c>
      <c r="N96" s="10">
        <v>0</v>
      </c>
      <c r="O96" s="10">
        <v>0</v>
      </c>
      <c r="P96" s="10">
        <v>0</v>
      </c>
      <c r="Q96" s="10">
        <v>0</v>
      </c>
      <c r="R96" s="10">
        <v>0</v>
      </c>
      <c r="S96" s="10">
        <v>0</v>
      </c>
      <c r="T96" s="10">
        <v>0</v>
      </c>
      <c r="U96" s="10">
        <v>0</v>
      </c>
      <c r="V96" s="10">
        <v>0</v>
      </c>
      <c r="W96" s="10">
        <v>0</v>
      </c>
      <c r="X96" s="10">
        <v>0</v>
      </c>
      <c r="Y96" s="10">
        <v>0</v>
      </c>
      <c r="Z96" s="10">
        <v>0</v>
      </c>
      <c r="AA96" s="10">
        <v>0</v>
      </c>
      <c r="AB96" s="10">
        <v>0</v>
      </c>
      <c r="AC96" s="10">
        <v>0</v>
      </c>
      <c r="AD96" s="10">
        <v>0</v>
      </c>
      <c r="AE96" s="10">
        <v>0</v>
      </c>
      <c r="AF96" s="10">
        <v>0</v>
      </c>
      <c r="AG96" s="10">
        <v>0</v>
      </c>
      <c r="AH96" s="10">
        <f t="shared" si="2"/>
        <v>0</v>
      </c>
      <c r="AI96" s="10">
        <f t="shared" si="3"/>
        <v>0</v>
      </c>
    </row>
    <row r="97" spans="1:35" x14ac:dyDescent="0.25">
      <c r="A97" s="19"/>
      <c r="B97" s="12" t="s">
        <v>82</v>
      </c>
      <c r="C97" s="24" t="s">
        <v>114</v>
      </c>
      <c r="D97" s="10">
        <v>0</v>
      </c>
      <c r="E97" s="10">
        <v>0</v>
      </c>
      <c r="F97" s="10">
        <v>0</v>
      </c>
      <c r="G97" s="10">
        <v>0</v>
      </c>
      <c r="H97" s="10">
        <v>0</v>
      </c>
      <c r="I97" s="10">
        <v>0</v>
      </c>
      <c r="J97" s="10">
        <v>0</v>
      </c>
      <c r="K97" s="10">
        <v>0</v>
      </c>
      <c r="L97" s="10">
        <v>0</v>
      </c>
      <c r="M97" s="10">
        <v>0</v>
      </c>
      <c r="N97" s="10">
        <v>0</v>
      </c>
      <c r="O97" s="10">
        <v>0</v>
      </c>
      <c r="P97" s="10">
        <v>0</v>
      </c>
      <c r="Q97" s="10">
        <v>0</v>
      </c>
      <c r="R97" s="10">
        <v>0</v>
      </c>
      <c r="S97" s="10">
        <v>0</v>
      </c>
      <c r="T97" s="10">
        <v>0</v>
      </c>
      <c r="U97" s="10">
        <v>0</v>
      </c>
      <c r="V97" s="10">
        <v>0</v>
      </c>
      <c r="W97" s="10">
        <v>0</v>
      </c>
      <c r="X97" s="10">
        <v>0</v>
      </c>
      <c r="Y97" s="10">
        <v>0</v>
      </c>
      <c r="Z97" s="10">
        <v>0</v>
      </c>
      <c r="AA97" s="10">
        <v>0</v>
      </c>
      <c r="AB97" s="10">
        <v>0</v>
      </c>
      <c r="AC97" s="10">
        <v>0</v>
      </c>
      <c r="AD97" s="10">
        <v>0</v>
      </c>
      <c r="AE97" s="10">
        <v>0</v>
      </c>
      <c r="AF97" s="10">
        <v>0</v>
      </c>
      <c r="AG97" s="10">
        <v>0</v>
      </c>
      <c r="AH97" s="10">
        <f t="shared" si="2"/>
        <v>0</v>
      </c>
      <c r="AI97" s="10">
        <f t="shared" si="3"/>
        <v>0</v>
      </c>
    </row>
    <row r="98" spans="1:35" x14ac:dyDescent="0.25">
      <c r="A98" s="19"/>
      <c r="B98" s="12" t="s">
        <v>82</v>
      </c>
      <c r="C98" s="24" t="s">
        <v>115</v>
      </c>
      <c r="D98" s="10">
        <v>0</v>
      </c>
      <c r="E98" s="10">
        <v>0</v>
      </c>
      <c r="F98" s="10">
        <v>0</v>
      </c>
      <c r="G98" s="10">
        <v>5</v>
      </c>
      <c r="H98" s="10">
        <v>21</v>
      </c>
      <c r="I98" s="10">
        <v>0</v>
      </c>
      <c r="J98" s="10">
        <v>30</v>
      </c>
      <c r="K98" s="10">
        <v>0</v>
      </c>
      <c r="L98" s="10">
        <v>0</v>
      </c>
      <c r="M98" s="10">
        <v>0</v>
      </c>
      <c r="N98" s="10">
        <v>30</v>
      </c>
      <c r="O98" s="10">
        <v>0</v>
      </c>
      <c r="P98" s="10">
        <v>0</v>
      </c>
      <c r="Q98" s="10">
        <v>30</v>
      </c>
      <c r="R98" s="10">
        <v>0</v>
      </c>
      <c r="S98" s="10">
        <v>0</v>
      </c>
      <c r="T98" s="10">
        <v>0</v>
      </c>
      <c r="U98" s="10">
        <v>0</v>
      </c>
      <c r="V98" s="10">
        <v>0</v>
      </c>
      <c r="W98" s="10">
        <v>0</v>
      </c>
      <c r="X98" s="10">
        <v>0</v>
      </c>
      <c r="Y98" s="10">
        <v>58</v>
      </c>
      <c r="Z98" s="10">
        <v>40</v>
      </c>
      <c r="AA98" s="10">
        <v>0</v>
      </c>
      <c r="AB98" s="10">
        <v>0</v>
      </c>
      <c r="AC98" s="10">
        <v>16</v>
      </c>
      <c r="AD98" s="10">
        <v>0</v>
      </c>
      <c r="AE98" s="10">
        <v>0</v>
      </c>
      <c r="AF98" s="10">
        <v>0</v>
      </c>
      <c r="AG98" s="10">
        <v>0</v>
      </c>
      <c r="AH98" s="10">
        <f t="shared" si="2"/>
        <v>121</v>
      </c>
      <c r="AI98" s="10">
        <f t="shared" si="3"/>
        <v>109</v>
      </c>
    </row>
    <row r="99" spans="1:35" x14ac:dyDescent="0.25">
      <c r="A99" s="19"/>
      <c r="B99" s="12" t="s">
        <v>82</v>
      </c>
      <c r="C99" s="24" t="s">
        <v>116</v>
      </c>
      <c r="D99" s="10">
        <v>0</v>
      </c>
      <c r="E99" s="10">
        <v>0</v>
      </c>
      <c r="F99" s="10">
        <v>0</v>
      </c>
      <c r="G99" s="10">
        <v>0</v>
      </c>
      <c r="H99" s="10">
        <v>0</v>
      </c>
      <c r="I99" s="10">
        <v>0</v>
      </c>
      <c r="J99" s="10">
        <v>0</v>
      </c>
      <c r="K99" s="10">
        <v>0</v>
      </c>
      <c r="L99" s="10">
        <v>0</v>
      </c>
      <c r="M99" s="10">
        <v>0</v>
      </c>
      <c r="N99" s="10">
        <v>0</v>
      </c>
      <c r="O99" s="10">
        <v>0</v>
      </c>
      <c r="P99" s="10">
        <v>0</v>
      </c>
      <c r="Q99" s="10">
        <v>0</v>
      </c>
      <c r="R99" s="10">
        <v>0</v>
      </c>
      <c r="S99" s="10">
        <v>0</v>
      </c>
      <c r="T99" s="10">
        <v>0</v>
      </c>
      <c r="U99" s="10">
        <v>0</v>
      </c>
      <c r="V99" s="10">
        <v>0</v>
      </c>
      <c r="W99" s="10">
        <v>0</v>
      </c>
      <c r="X99" s="10">
        <v>0</v>
      </c>
      <c r="Y99" s="10">
        <v>0</v>
      </c>
      <c r="Z99" s="10">
        <v>0</v>
      </c>
      <c r="AA99" s="10">
        <v>0</v>
      </c>
      <c r="AB99" s="10">
        <v>0</v>
      </c>
      <c r="AC99" s="10">
        <v>0</v>
      </c>
      <c r="AD99" s="10">
        <v>0</v>
      </c>
      <c r="AE99" s="10">
        <v>0</v>
      </c>
      <c r="AF99" s="10">
        <v>0</v>
      </c>
      <c r="AG99" s="10">
        <v>0</v>
      </c>
      <c r="AH99" s="10">
        <f t="shared" si="2"/>
        <v>0</v>
      </c>
      <c r="AI99" s="10">
        <f t="shared" si="3"/>
        <v>0</v>
      </c>
    </row>
    <row r="100" spans="1:35" x14ac:dyDescent="0.25">
      <c r="A100" s="19"/>
      <c r="B100" s="12" t="s">
        <v>82</v>
      </c>
      <c r="C100" s="24" t="s">
        <v>117</v>
      </c>
      <c r="D100" s="10">
        <v>0</v>
      </c>
      <c r="E100" s="10">
        <v>0</v>
      </c>
      <c r="F100" s="10">
        <v>0</v>
      </c>
      <c r="G100" s="10">
        <v>0</v>
      </c>
      <c r="H100" s="10">
        <v>0</v>
      </c>
      <c r="I100" s="10">
        <v>0</v>
      </c>
      <c r="J100" s="10">
        <v>0</v>
      </c>
      <c r="K100" s="10">
        <v>0</v>
      </c>
      <c r="L100" s="10">
        <v>0</v>
      </c>
      <c r="M100" s="10">
        <v>0</v>
      </c>
      <c r="N100" s="10">
        <v>0</v>
      </c>
      <c r="O100" s="10">
        <v>0</v>
      </c>
      <c r="P100" s="10">
        <v>0</v>
      </c>
      <c r="Q100" s="10">
        <v>0</v>
      </c>
      <c r="R100" s="10">
        <v>0</v>
      </c>
      <c r="S100" s="10">
        <v>0</v>
      </c>
      <c r="T100" s="10">
        <v>0</v>
      </c>
      <c r="U100" s="10">
        <v>0</v>
      </c>
      <c r="V100" s="10">
        <v>0</v>
      </c>
      <c r="W100" s="10">
        <v>0</v>
      </c>
      <c r="X100" s="10">
        <v>0</v>
      </c>
      <c r="Y100" s="10">
        <v>0</v>
      </c>
      <c r="Z100" s="10">
        <v>0</v>
      </c>
      <c r="AA100" s="10">
        <v>0</v>
      </c>
      <c r="AB100" s="10">
        <v>0</v>
      </c>
      <c r="AC100" s="10">
        <v>0</v>
      </c>
      <c r="AD100" s="10">
        <v>0</v>
      </c>
      <c r="AE100" s="10">
        <v>0</v>
      </c>
      <c r="AF100" s="10">
        <v>0</v>
      </c>
      <c r="AG100" s="10">
        <v>0</v>
      </c>
      <c r="AH100" s="10">
        <f t="shared" si="2"/>
        <v>0</v>
      </c>
      <c r="AI100" s="10">
        <f t="shared" si="3"/>
        <v>0</v>
      </c>
    </row>
    <row r="101" spans="1:35" x14ac:dyDescent="0.25">
      <c r="A101" s="19"/>
      <c r="B101" s="12" t="s">
        <v>82</v>
      </c>
      <c r="C101" s="24" t="s">
        <v>118</v>
      </c>
      <c r="D101" s="10">
        <v>0</v>
      </c>
      <c r="E101" s="10">
        <v>0</v>
      </c>
      <c r="F101" s="10">
        <v>0</v>
      </c>
      <c r="G101" s="10">
        <v>0</v>
      </c>
      <c r="H101" s="10">
        <v>0</v>
      </c>
      <c r="I101" s="10">
        <v>0</v>
      </c>
      <c r="J101" s="10">
        <v>0</v>
      </c>
      <c r="K101" s="10">
        <v>0</v>
      </c>
      <c r="L101" s="10">
        <v>0</v>
      </c>
      <c r="M101" s="10">
        <v>0</v>
      </c>
      <c r="N101" s="10">
        <v>0</v>
      </c>
      <c r="O101" s="10">
        <v>0</v>
      </c>
      <c r="P101" s="10">
        <v>0</v>
      </c>
      <c r="Q101" s="10">
        <v>0</v>
      </c>
      <c r="R101" s="10">
        <v>0</v>
      </c>
      <c r="S101" s="10">
        <v>0</v>
      </c>
      <c r="T101" s="10">
        <v>0</v>
      </c>
      <c r="U101" s="10">
        <v>0</v>
      </c>
      <c r="V101" s="10">
        <v>0</v>
      </c>
      <c r="W101" s="10">
        <v>0</v>
      </c>
      <c r="X101" s="10">
        <v>0</v>
      </c>
      <c r="Y101" s="10">
        <v>0</v>
      </c>
      <c r="Z101" s="10">
        <v>0</v>
      </c>
      <c r="AA101" s="10">
        <v>0</v>
      </c>
      <c r="AB101" s="10">
        <v>0</v>
      </c>
      <c r="AC101" s="10">
        <v>0</v>
      </c>
      <c r="AD101" s="10">
        <v>0</v>
      </c>
      <c r="AE101" s="10">
        <v>0</v>
      </c>
      <c r="AF101" s="10">
        <v>0</v>
      </c>
      <c r="AG101" s="10">
        <v>0</v>
      </c>
      <c r="AH101" s="10">
        <f t="shared" si="2"/>
        <v>0</v>
      </c>
      <c r="AI101" s="10">
        <f t="shared" si="3"/>
        <v>0</v>
      </c>
    </row>
    <row r="102" spans="1:35" x14ac:dyDescent="0.25">
      <c r="A102" s="19"/>
      <c r="B102" s="12" t="s">
        <v>82</v>
      </c>
      <c r="C102" s="23" t="s">
        <v>119</v>
      </c>
      <c r="D102" s="10">
        <v>2</v>
      </c>
      <c r="E102" s="10">
        <v>0</v>
      </c>
      <c r="F102" s="10">
        <v>0</v>
      </c>
      <c r="G102" s="10">
        <v>0</v>
      </c>
      <c r="H102" s="10">
        <v>0</v>
      </c>
      <c r="I102" s="10">
        <v>0</v>
      </c>
      <c r="J102" s="10">
        <v>0</v>
      </c>
      <c r="K102" s="10">
        <v>0</v>
      </c>
      <c r="L102" s="10">
        <v>0</v>
      </c>
      <c r="M102" s="10">
        <v>0</v>
      </c>
      <c r="N102" s="10">
        <v>0</v>
      </c>
      <c r="O102" s="10">
        <v>0</v>
      </c>
      <c r="P102" s="10">
        <v>0</v>
      </c>
      <c r="Q102" s="10">
        <v>0</v>
      </c>
      <c r="R102" s="10">
        <v>0</v>
      </c>
      <c r="S102" s="10">
        <v>0</v>
      </c>
      <c r="T102" s="10">
        <v>0</v>
      </c>
      <c r="U102" s="10">
        <v>0</v>
      </c>
      <c r="V102" s="10">
        <v>0</v>
      </c>
      <c r="W102" s="10">
        <v>0</v>
      </c>
      <c r="X102" s="10">
        <v>0</v>
      </c>
      <c r="Y102" s="10">
        <v>0</v>
      </c>
      <c r="Z102" s="10">
        <v>0</v>
      </c>
      <c r="AA102" s="10">
        <v>0</v>
      </c>
      <c r="AB102" s="10">
        <v>0</v>
      </c>
      <c r="AC102" s="10">
        <v>0</v>
      </c>
      <c r="AD102" s="10">
        <v>0</v>
      </c>
      <c r="AE102" s="10">
        <v>0</v>
      </c>
      <c r="AF102" s="10">
        <v>0</v>
      </c>
      <c r="AG102" s="10">
        <v>0</v>
      </c>
      <c r="AH102" s="10">
        <f t="shared" si="2"/>
        <v>2</v>
      </c>
      <c r="AI102" s="10">
        <f t="shared" si="3"/>
        <v>0</v>
      </c>
    </row>
    <row r="103" spans="1:35" x14ac:dyDescent="0.25">
      <c r="A103" s="19"/>
      <c r="B103" s="12"/>
      <c r="C103" s="23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</row>
    <row r="104" spans="1:35" x14ac:dyDescent="0.25">
      <c r="A104" s="19"/>
      <c r="B104" s="14" t="s">
        <v>120</v>
      </c>
      <c r="C104" s="23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</row>
    <row r="105" spans="1:35" x14ac:dyDescent="0.25">
      <c r="A105" s="19"/>
      <c r="B105" s="12" t="s">
        <v>82</v>
      </c>
      <c r="C105" s="23" t="s">
        <v>121</v>
      </c>
      <c r="D105" s="10">
        <v>7</v>
      </c>
      <c r="E105" s="10">
        <v>0</v>
      </c>
      <c r="F105" s="10">
        <v>0</v>
      </c>
      <c r="G105" s="10">
        <v>3</v>
      </c>
      <c r="H105" s="10">
        <v>0</v>
      </c>
      <c r="I105" s="10">
        <v>0</v>
      </c>
      <c r="J105" s="10">
        <v>0</v>
      </c>
      <c r="K105" s="10">
        <v>0</v>
      </c>
      <c r="L105" s="10">
        <v>0</v>
      </c>
      <c r="M105" s="10">
        <v>0</v>
      </c>
      <c r="N105" s="10">
        <v>2</v>
      </c>
      <c r="O105" s="10">
        <v>0</v>
      </c>
      <c r="P105" s="10">
        <v>0</v>
      </c>
      <c r="Q105" s="10">
        <v>1</v>
      </c>
      <c r="R105" s="10">
        <v>0</v>
      </c>
      <c r="S105" s="10">
        <v>0</v>
      </c>
      <c r="T105" s="10">
        <v>0</v>
      </c>
      <c r="U105" s="10">
        <v>0</v>
      </c>
      <c r="V105" s="10">
        <v>1</v>
      </c>
      <c r="W105" s="10">
        <v>4</v>
      </c>
      <c r="X105" s="10">
        <v>0</v>
      </c>
      <c r="Y105" s="10">
        <v>0</v>
      </c>
      <c r="Z105" s="10">
        <v>0</v>
      </c>
      <c r="AA105" s="10">
        <v>0</v>
      </c>
      <c r="AB105" s="10">
        <v>0</v>
      </c>
      <c r="AC105" s="10">
        <v>2</v>
      </c>
      <c r="AD105" s="10">
        <v>2</v>
      </c>
      <c r="AE105" s="10">
        <v>0</v>
      </c>
      <c r="AF105" s="10">
        <v>0</v>
      </c>
      <c r="AG105" s="10">
        <v>0</v>
      </c>
      <c r="AH105" s="10">
        <f t="shared" si="2"/>
        <v>12</v>
      </c>
      <c r="AI105" s="10">
        <f t="shared" si="3"/>
        <v>10</v>
      </c>
    </row>
    <row r="106" spans="1:35" x14ac:dyDescent="0.25">
      <c r="A106" s="19"/>
      <c r="B106" s="12" t="s">
        <v>82</v>
      </c>
      <c r="C106" s="23" t="s">
        <v>122</v>
      </c>
      <c r="D106" s="10">
        <v>80</v>
      </c>
      <c r="E106" s="10">
        <v>60</v>
      </c>
      <c r="F106" s="10">
        <v>0</v>
      </c>
      <c r="G106" s="10">
        <v>24</v>
      </c>
      <c r="H106" s="10">
        <v>35</v>
      </c>
      <c r="I106" s="10">
        <v>0</v>
      </c>
      <c r="J106" s="10">
        <v>20</v>
      </c>
      <c r="K106" s="10">
        <v>0</v>
      </c>
      <c r="L106" s="10">
        <v>23</v>
      </c>
      <c r="M106" s="10">
        <v>0</v>
      </c>
      <c r="N106" s="10">
        <v>25</v>
      </c>
      <c r="O106" s="10">
        <v>0</v>
      </c>
      <c r="P106" s="10">
        <v>0</v>
      </c>
      <c r="Q106" s="10">
        <v>50</v>
      </c>
      <c r="R106" s="10">
        <v>0</v>
      </c>
      <c r="S106" s="10">
        <v>0</v>
      </c>
      <c r="T106" s="10">
        <v>0</v>
      </c>
      <c r="U106" s="10">
        <v>0</v>
      </c>
      <c r="V106" s="10">
        <v>24</v>
      </c>
      <c r="W106" s="10">
        <v>0</v>
      </c>
      <c r="X106" s="10">
        <v>0</v>
      </c>
      <c r="Y106" s="10">
        <v>53</v>
      </c>
      <c r="Z106" s="10">
        <v>40</v>
      </c>
      <c r="AA106" s="10">
        <v>0</v>
      </c>
      <c r="AB106" s="10">
        <v>0</v>
      </c>
      <c r="AC106" s="10">
        <v>11</v>
      </c>
      <c r="AD106" s="10">
        <v>0</v>
      </c>
      <c r="AE106" s="10">
        <v>0</v>
      </c>
      <c r="AF106" s="10">
        <v>24</v>
      </c>
      <c r="AG106" s="10">
        <v>0</v>
      </c>
      <c r="AH106" s="10">
        <f t="shared" si="2"/>
        <v>271</v>
      </c>
      <c r="AI106" s="10">
        <f t="shared" si="3"/>
        <v>198</v>
      </c>
    </row>
    <row r="107" spans="1:35" x14ac:dyDescent="0.25">
      <c r="A107" s="19"/>
      <c r="B107" s="12" t="s">
        <v>82</v>
      </c>
      <c r="C107" s="23" t="s">
        <v>123</v>
      </c>
      <c r="D107" s="10">
        <v>0</v>
      </c>
      <c r="E107" s="10">
        <v>0</v>
      </c>
      <c r="F107" s="10">
        <v>0</v>
      </c>
      <c r="G107" s="10">
        <v>0</v>
      </c>
      <c r="H107" s="10">
        <v>0</v>
      </c>
      <c r="I107" s="10">
        <v>0</v>
      </c>
      <c r="J107" s="10">
        <v>1</v>
      </c>
      <c r="K107" s="10">
        <v>0</v>
      </c>
      <c r="L107" s="10">
        <v>2</v>
      </c>
      <c r="M107" s="10">
        <v>0</v>
      </c>
      <c r="N107" s="10">
        <v>3</v>
      </c>
      <c r="O107" s="10">
        <v>0</v>
      </c>
      <c r="P107" s="10">
        <v>0</v>
      </c>
      <c r="Q107" s="10">
        <v>0</v>
      </c>
      <c r="R107" s="10">
        <v>0</v>
      </c>
      <c r="S107" s="10">
        <v>0</v>
      </c>
      <c r="T107" s="10">
        <v>0</v>
      </c>
      <c r="U107" s="10">
        <v>0</v>
      </c>
      <c r="V107" s="10">
        <v>1</v>
      </c>
      <c r="W107" s="10">
        <v>0</v>
      </c>
      <c r="X107" s="10">
        <v>0</v>
      </c>
      <c r="Y107" s="10">
        <v>0</v>
      </c>
      <c r="Z107" s="10">
        <v>0</v>
      </c>
      <c r="AA107" s="10">
        <v>0</v>
      </c>
      <c r="AB107" s="10">
        <v>0</v>
      </c>
      <c r="AC107" s="10">
        <v>2</v>
      </c>
      <c r="AD107" s="10">
        <v>68</v>
      </c>
      <c r="AE107" s="10">
        <v>0</v>
      </c>
      <c r="AF107" s="10">
        <v>0</v>
      </c>
      <c r="AG107" s="10">
        <v>0</v>
      </c>
      <c r="AH107" s="10">
        <f t="shared" si="2"/>
        <v>75</v>
      </c>
      <c r="AI107" s="10">
        <f t="shared" si="3"/>
        <v>2</v>
      </c>
    </row>
    <row r="108" spans="1:35" x14ac:dyDescent="0.25">
      <c r="A108" s="19"/>
      <c r="B108" s="12" t="s">
        <v>82</v>
      </c>
      <c r="C108" s="23" t="s">
        <v>124</v>
      </c>
      <c r="D108" s="10">
        <v>0</v>
      </c>
      <c r="E108" s="10">
        <v>0</v>
      </c>
      <c r="F108" s="10">
        <v>0</v>
      </c>
      <c r="G108" s="10">
        <v>1</v>
      </c>
      <c r="H108" s="10">
        <v>0</v>
      </c>
      <c r="I108" s="10">
        <v>0</v>
      </c>
      <c r="J108" s="10">
        <v>3</v>
      </c>
      <c r="K108" s="10">
        <v>0</v>
      </c>
      <c r="L108" s="10">
        <v>0</v>
      </c>
      <c r="M108" s="10">
        <v>0</v>
      </c>
      <c r="N108" s="10">
        <v>0</v>
      </c>
      <c r="O108" s="10">
        <v>0</v>
      </c>
      <c r="P108" s="10">
        <v>0</v>
      </c>
      <c r="Q108" s="10">
        <v>0</v>
      </c>
      <c r="R108" s="10">
        <v>0</v>
      </c>
      <c r="S108" s="10">
        <v>0</v>
      </c>
      <c r="T108" s="10">
        <v>0</v>
      </c>
      <c r="U108" s="10">
        <v>0</v>
      </c>
      <c r="V108" s="10">
        <v>0</v>
      </c>
      <c r="W108" s="10">
        <v>0</v>
      </c>
      <c r="X108" s="10">
        <v>0</v>
      </c>
      <c r="Y108" s="10">
        <v>1</v>
      </c>
      <c r="Z108" s="10">
        <v>0</v>
      </c>
      <c r="AA108" s="10">
        <v>0</v>
      </c>
      <c r="AB108" s="10">
        <v>0</v>
      </c>
      <c r="AC108" s="10">
        <v>0</v>
      </c>
      <c r="AD108" s="10">
        <v>0</v>
      </c>
      <c r="AE108" s="10">
        <v>0</v>
      </c>
      <c r="AF108" s="10">
        <v>2</v>
      </c>
      <c r="AG108" s="10">
        <v>0</v>
      </c>
      <c r="AH108" s="10">
        <f t="shared" si="2"/>
        <v>5</v>
      </c>
      <c r="AI108" s="10">
        <f t="shared" si="3"/>
        <v>2</v>
      </c>
    </row>
    <row r="109" spans="1:35" x14ac:dyDescent="0.25">
      <c r="A109" s="19"/>
      <c r="B109" s="12" t="s">
        <v>82</v>
      </c>
      <c r="C109" s="23" t="s">
        <v>125</v>
      </c>
      <c r="D109" s="10">
        <v>0</v>
      </c>
      <c r="E109" s="10">
        <v>0</v>
      </c>
      <c r="F109" s="10">
        <v>0</v>
      </c>
      <c r="G109" s="10">
        <v>0</v>
      </c>
      <c r="H109" s="10">
        <v>0</v>
      </c>
      <c r="I109" s="10">
        <v>0</v>
      </c>
      <c r="J109" s="10">
        <v>10</v>
      </c>
      <c r="K109" s="10">
        <v>0</v>
      </c>
      <c r="L109" s="10">
        <v>6</v>
      </c>
      <c r="M109" s="10">
        <v>0</v>
      </c>
      <c r="N109" s="10">
        <v>0</v>
      </c>
      <c r="O109" s="10">
        <v>0</v>
      </c>
      <c r="P109" s="10">
        <v>0</v>
      </c>
      <c r="Q109" s="10">
        <v>7</v>
      </c>
      <c r="R109" s="10">
        <v>1</v>
      </c>
      <c r="S109" s="10">
        <v>0</v>
      </c>
      <c r="T109" s="10">
        <v>0</v>
      </c>
      <c r="U109" s="10">
        <v>0</v>
      </c>
      <c r="V109" s="10">
        <v>2</v>
      </c>
      <c r="W109" s="10">
        <v>0</v>
      </c>
      <c r="X109" s="10">
        <v>0</v>
      </c>
      <c r="Y109" s="10">
        <v>1</v>
      </c>
      <c r="Z109" s="10">
        <v>0</v>
      </c>
      <c r="AA109" s="10">
        <v>0</v>
      </c>
      <c r="AB109" s="10">
        <v>0</v>
      </c>
      <c r="AC109" s="10">
        <v>1</v>
      </c>
      <c r="AD109" s="10">
        <v>3</v>
      </c>
      <c r="AE109" s="10">
        <v>0</v>
      </c>
      <c r="AF109" s="10">
        <v>0</v>
      </c>
      <c r="AG109" s="10">
        <v>0</v>
      </c>
      <c r="AH109" s="10">
        <f t="shared" si="2"/>
        <v>22</v>
      </c>
      <c r="AI109" s="10">
        <f t="shared" si="3"/>
        <v>9</v>
      </c>
    </row>
    <row r="110" spans="1:35" x14ac:dyDescent="0.25">
      <c r="A110" s="19"/>
      <c r="B110" s="12" t="s">
        <v>82</v>
      </c>
      <c r="C110" s="23" t="s">
        <v>126</v>
      </c>
      <c r="D110" s="10">
        <v>0</v>
      </c>
      <c r="E110" s="10">
        <v>0</v>
      </c>
      <c r="F110" s="10">
        <v>0</v>
      </c>
      <c r="G110" s="10">
        <v>0</v>
      </c>
      <c r="H110" s="10">
        <v>0</v>
      </c>
      <c r="I110" s="10">
        <v>0</v>
      </c>
      <c r="J110" s="10">
        <v>0</v>
      </c>
      <c r="K110" s="10">
        <v>0</v>
      </c>
      <c r="L110" s="10">
        <v>2</v>
      </c>
      <c r="M110" s="10">
        <v>0</v>
      </c>
      <c r="N110" s="10">
        <v>0</v>
      </c>
      <c r="O110" s="10">
        <v>0</v>
      </c>
      <c r="P110" s="10">
        <v>0</v>
      </c>
      <c r="Q110" s="10">
        <v>0</v>
      </c>
      <c r="R110" s="10">
        <v>0</v>
      </c>
      <c r="S110" s="10">
        <v>0</v>
      </c>
      <c r="T110" s="10">
        <v>0</v>
      </c>
      <c r="U110" s="10">
        <v>0</v>
      </c>
      <c r="V110" s="10">
        <v>0</v>
      </c>
      <c r="W110" s="10">
        <v>0</v>
      </c>
      <c r="X110" s="10">
        <v>0</v>
      </c>
      <c r="Y110" s="10">
        <v>1</v>
      </c>
      <c r="Z110" s="10">
        <v>0</v>
      </c>
      <c r="AA110" s="10">
        <v>0</v>
      </c>
      <c r="AB110" s="10">
        <v>0</v>
      </c>
      <c r="AC110" s="10">
        <v>0</v>
      </c>
      <c r="AD110" s="10">
        <v>0</v>
      </c>
      <c r="AE110" s="10">
        <v>0</v>
      </c>
      <c r="AF110" s="10">
        <v>0</v>
      </c>
      <c r="AG110" s="10">
        <v>0</v>
      </c>
      <c r="AH110" s="10">
        <f t="shared" si="2"/>
        <v>2</v>
      </c>
      <c r="AI110" s="10">
        <f t="shared" si="3"/>
        <v>1</v>
      </c>
    </row>
    <row r="111" spans="1:35" x14ac:dyDescent="0.25">
      <c r="A111" s="19"/>
      <c r="B111" s="12" t="s">
        <v>82</v>
      </c>
      <c r="C111" s="23" t="s">
        <v>127</v>
      </c>
      <c r="D111" s="10">
        <v>0</v>
      </c>
      <c r="E111" s="10">
        <v>0</v>
      </c>
      <c r="F111" s="10">
        <v>0</v>
      </c>
      <c r="G111" s="10">
        <v>2</v>
      </c>
      <c r="H111" s="10">
        <v>0</v>
      </c>
      <c r="I111" s="10">
        <v>0</v>
      </c>
      <c r="J111" s="10">
        <v>0</v>
      </c>
      <c r="K111" s="10">
        <v>0</v>
      </c>
      <c r="L111" s="10">
        <v>19</v>
      </c>
      <c r="M111" s="10">
        <v>0</v>
      </c>
      <c r="N111" s="10">
        <v>0</v>
      </c>
      <c r="O111" s="10">
        <v>0</v>
      </c>
      <c r="P111" s="10">
        <v>0</v>
      </c>
      <c r="Q111" s="10">
        <v>24</v>
      </c>
      <c r="R111" s="10">
        <v>0</v>
      </c>
      <c r="S111" s="10">
        <v>0</v>
      </c>
      <c r="T111" s="10">
        <v>0</v>
      </c>
      <c r="U111" s="10">
        <v>0</v>
      </c>
      <c r="V111" s="10">
        <v>2</v>
      </c>
      <c r="W111" s="10">
        <v>0</v>
      </c>
      <c r="X111" s="10">
        <v>0</v>
      </c>
      <c r="Y111" s="10">
        <v>2</v>
      </c>
      <c r="Z111" s="10">
        <v>0</v>
      </c>
      <c r="AA111" s="10">
        <v>0</v>
      </c>
      <c r="AB111" s="10">
        <v>0</v>
      </c>
      <c r="AC111" s="10">
        <v>0</v>
      </c>
      <c r="AD111" s="10">
        <v>2</v>
      </c>
      <c r="AE111" s="10">
        <v>0</v>
      </c>
      <c r="AF111" s="10">
        <v>0</v>
      </c>
      <c r="AG111" s="10">
        <v>0</v>
      </c>
      <c r="AH111" s="10">
        <f t="shared" si="2"/>
        <v>23</v>
      </c>
      <c r="AI111" s="10">
        <f t="shared" si="3"/>
        <v>28</v>
      </c>
    </row>
    <row r="112" spans="1:35" x14ac:dyDescent="0.25">
      <c r="A112" s="19"/>
      <c r="B112" s="12" t="s">
        <v>82</v>
      </c>
      <c r="C112" s="23" t="s">
        <v>119</v>
      </c>
      <c r="D112" s="10">
        <v>2</v>
      </c>
      <c r="E112" s="10">
        <v>0</v>
      </c>
      <c r="F112" s="10">
        <v>0</v>
      </c>
      <c r="G112" s="10">
        <v>0</v>
      </c>
      <c r="H112" s="10">
        <v>0</v>
      </c>
      <c r="I112" s="10">
        <v>0</v>
      </c>
      <c r="J112" s="10">
        <v>0</v>
      </c>
      <c r="K112" s="10">
        <v>0</v>
      </c>
      <c r="L112" s="10">
        <v>0</v>
      </c>
      <c r="M112" s="10">
        <v>0</v>
      </c>
      <c r="N112" s="10">
        <v>0</v>
      </c>
      <c r="O112" s="10">
        <v>0</v>
      </c>
      <c r="P112" s="10">
        <v>24</v>
      </c>
      <c r="Q112" s="10">
        <v>24</v>
      </c>
      <c r="R112" s="10">
        <v>0</v>
      </c>
      <c r="S112" s="10">
        <v>0</v>
      </c>
      <c r="T112" s="10">
        <v>0</v>
      </c>
      <c r="U112" s="10">
        <v>0</v>
      </c>
      <c r="V112" s="10">
        <v>0</v>
      </c>
      <c r="W112" s="10">
        <v>0</v>
      </c>
      <c r="X112" s="10">
        <v>0</v>
      </c>
      <c r="Y112" s="10">
        <v>0</v>
      </c>
      <c r="Z112" s="10">
        <v>0</v>
      </c>
      <c r="AA112" s="10">
        <v>0</v>
      </c>
      <c r="AB112" s="10">
        <v>0</v>
      </c>
      <c r="AC112" s="10">
        <v>0</v>
      </c>
      <c r="AD112" s="10">
        <v>0</v>
      </c>
      <c r="AE112" s="10">
        <v>0</v>
      </c>
      <c r="AF112" s="10">
        <v>0</v>
      </c>
      <c r="AG112" s="10">
        <v>0</v>
      </c>
      <c r="AH112" s="10">
        <f t="shared" si="2"/>
        <v>26</v>
      </c>
      <c r="AI112" s="10">
        <f t="shared" si="3"/>
        <v>24</v>
      </c>
    </row>
    <row r="113" spans="1:35" x14ac:dyDescent="0.25">
      <c r="A113" s="19"/>
      <c r="B113" s="20"/>
      <c r="C113" s="21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</row>
    <row r="114" spans="1:35" x14ac:dyDescent="0.25">
      <c r="A114" s="11" t="s">
        <v>128</v>
      </c>
      <c r="B114" s="12" t="s">
        <v>129</v>
      </c>
      <c r="C114" s="18" t="s">
        <v>38</v>
      </c>
      <c r="D114" s="10">
        <v>232</v>
      </c>
      <c r="E114" s="10">
        <v>136</v>
      </c>
      <c r="F114" s="10">
        <v>0</v>
      </c>
      <c r="G114" s="10">
        <v>472</v>
      </c>
      <c r="H114" s="10">
        <v>722</v>
      </c>
      <c r="I114" s="10">
        <v>0</v>
      </c>
      <c r="J114" s="10">
        <v>794</v>
      </c>
      <c r="K114" s="10">
        <v>0</v>
      </c>
      <c r="L114" s="10">
        <v>1008</v>
      </c>
      <c r="M114" s="10">
        <v>0</v>
      </c>
      <c r="N114" s="10">
        <v>420</v>
      </c>
      <c r="O114" s="10">
        <v>0</v>
      </c>
      <c r="P114" s="10">
        <v>0</v>
      </c>
      <c r="Q114" s="10">
        <v>977</v>
      </c>
      <c r="R114" s="10">
        <v>92</v>
      </c>
      <c r="S114" s="10">
        <v>0</v>
      </c>
      <c r="T114" s="10">
        <v>0</v>
      </c>
      <c r="U114" s="10">
        <v>0</v>
      </c>
      <c r="V114" s="10">
        <v>688</v>
      </c>
      <c r="W114" s="10">
        <v>0</v>
      </c>
      <c r="X114" s="10">
        <v>0</v>
      </c>
      <c r="Y114" s="10">
        <v>296</v>
      </c>
      <c r="Z114" s="10">
        <v>469</v>
      </c>
      <c r="AA114" s="10">
        <v>0</v>
      </c>
      <c r="AB114" s="10">
        <v>0</v>
      </c>
      <c r="AC114" s="10">
        <v>291</v>
      </c>
      <c r="AD114" s="10">
        <v>407</v>
      </c>
      <c r="AE114" s="10">
        <v>0</v>
      </c>
      <c r="AF114" s="10">
        <v>469</v>
      </c>
      <c r="AG114" s="10">
        <v>0</v>
      </c>
      <c r="AH114" s="10">
        <f t="shared" si="2"/>
        <v>5301</v>
      </c>
      <c r="AI114" s="10">
        <f t="shared" si="3"/>
        <v>2172</v>
      </c>
    </row>
    <row r="115" spans="1:35" x14ac:dyDescent="0.25">
      <c r="A115" s="11" t="s">
        <v>130</v>
      </c>
      <c r="B115" s="12" t="s">
        <v>131</v>
      </c>
      <c r="C115" s="18" t="s">
        <v>132</v>
      </c>
      <c r="D115" s="82">
        <v>30</v>
      </c>
      <c r="E115" s="83"/>
      <c r="F115" s="82">
        <v>30</v>
      </c>
      <c r="G115" s="83"/>
      <c r="H115" s="82">
        <v>30</v>
      </c>
      <c r="I115" s="83"/>
      <c r="J115" s="82">
        <v>30</v>
      </c>
      <c r="K115" s="83"/>
      <c r="L115" s="82">
        <v>30</v>
      </c>
      <c r="M115" s="83"/>
      <c r="N115" s="82">
        <v>30</v>
      </c>
      <c r="O115" s="83"/>
      <c r="P115" s="82">
        <v>30</v>
      </c>
      <c r="Q115" s="83"/>
      <c r="R115" s="82">
        <v>30</v>
      </c>
      <c r="S115" s="83"/>
      <c r="T115" s="82">
        <v>30</v>
      </c>
      <c r="U115" s="83"/>
      <c r="V115" s="82">
        <v>30</v>
      </c>
      <c r="W115" s="83"/>
      <c r="X115" s="82">
        <v>30</v>
      </c>
      <c r="Y115" s="83"/>
      <c r="Z115" s="82">
        <v>30</v>
      </c>
      <c r="AA115" s="83"/>
      <c r="AB115" s="82">
        <v>30</v>
      </c>
      <c r="AC115" s="83"/>
      <c r="AD115" s="82">
        <v>30</v>
      </c>
      <c r="AE115" s="83"/>
      <c r="AF115" s="82">
        <v>30</v>
      </c>
      <c r="AG115" s="83"/>
      <c r="AH115" s="82">
        <v>30</v>
      </c>
      <c r="AI115" s="83"/>
    </row>
    <row r="116" spans="1:35" ht="25.5" x14ac:dyDescent="0.25">
      <c r="A116" s="11" t="s">
        <v>133</v>
      </c>
      <c r="B116" s="12" t="s">
        <v>134</v>
      </c>
      <c r="C116" s="18" t="s">
        <v>135</v>
      </c>
      <c r="D116" s="25">
        <f>D17</f>
        <v>80</v>
      </c>
      <c r="E116" s="26">
        <f>E17</f>
        <v>59</v>
      </c>
      <c r="F116" s="25">
        <f t="shared" ref="F116:AI116" si="4">F17</f>
        <v>0</v>
      </c>
      <c r="G116" s="26">
        <f t="shared" si="4"/>
        <v>19</v>
      </c>
      <c r="H116" s="25">
        <f t="shared" si="4"/>
        <v>16</v>
      </c>
      <c r="I116" s="26">
        <f t="shared" si="4"/>
        <v>0</v>
      </c>
      <c r="J116" s="25">
        <f t="shared" si="4"/>
        <v>14</v>
      </c>
      <c r="K116" s="26">
        <f t="shared" si="4"/>
        <v>0</v>
      </c>
      <c r="L116" s="25">
        <f t="shared" ref="L116:Q116" si="5">L17</f>
        <v>19</v>
      </c>
      <c r="M116" s="26">
        <f t="shared" si="5"/>
        <v>0</v>
      </c>
      <c r="N116" s="25">
        <f t="shared" si="5"/>
        <v>22</v>
      </c>
      <c r="O116" s="26">
        <f t="shared" si="5"/>
        <v>0</v>
      </c>
      <c r="P116" s="25">
        <f t="shared" si="5"/>
        <v>0</v>
      </c>
      <c r="Q116" s="26">
        <f t="shared" si="5"/>
        <v>43</v>
      </c>
      <c r="R116" s="25">
        <f t="shared" si="4"/>
        <v>1</v>
      </c>
      <c r="S116" s="26">
        <f t="shared" si="4"/>
        <v>0</v>
      </c>
      <c r="T116" s="25">
        <f t="shared" si="4"/>
        <v>0</v>
      </c>
      <c r="U116" s="26">
        <f t="shared" si="4"/>
        <v>0</v>
      </c>
      <c r="V116" s="25">
        <f t="shared" si="4"/>
        <v>26</v>
      </c>
      <c r="W116" s="26">
        <f t="shared" si="4"/>
        <v>0</v>
      </c>
      <c r="X116" s="25">
        <f t="shared" si="4"/>
        <v>0</v>
      </c>
      <c r="Y116" s="26">
        <f t="shared" si="4"/>
        <v>52</v>
      </c>
      <c r="Z116" s="25">
        <f t="shared" si="4"/>
        <v>21</v>
      </c>
      <c r="AA116" s="26">
        <f t="shared" si="4"/>
        <v>0</v>
      </c>
      <c r="AB116" s="25">
        <f t="shared" si="4"/>
        <v>0</v>
      </c>
      <c r="AC116" s="26">
        <f t="shared" si="4"/>
        <v>9</v>
      </c>
      <c r="AD116" s="25">
        <f t="shared" si="4"/>
        <v>63</v>
      </c>
      <c r="AE116" s="26">
        <f t="shared" si="4"/>
        <v>0</v>
      </c>
      <c r="AF116" s="25">
        <f t="shared" si="4"/>
        <v>26</v>
      </c>
      <c r="AG116" s="26">
        <f t="shared" si="4"/>
        <v>0</v>
      </c>
      <c r="AH116" s="25">
        <f t="shared" si="4"/>
        <v>288</v>
      </c>
      <c r="AI116" s="26">
        <f t="shared" si="4"/>
        <v>182</v>
      </c>
    </row>
    <row r="117" spans="1:35" x14ac:dyDescent="0.25">
      <c r="A117" s="11" t="s">
        <v>136</v>
      </c>
      <c r="B117" s="84" t="s">
        <v>137</v>
      </c>
      <c r="C117" s="85"/>
      <c r="D117" s="86">
        <f>(D114+E114)/(D115*31)*100</f>
        <v>39.56989247311828</v>
      </c>
      <c r="E117" s="87"/>
      <c r="F117" s="86">
        <f>(F114+G114)/(F115*28)*100</f>
        <v>56.19047619047619</v>
      </c>
      <c r="G117" s="87"/>
      <c r="H117" s="86">
        <f>(H114+I114)/(H115*31)*100</f>
        <v>77.634408602150543</v>
      </c>
      <c r="I117" s="87"/>
      <c r="J117" s="86">
        <f>(J114+K114)/(J115*30)*100</f>
        <v>88.222222222222229</v>
      </c>
      <c r="K117" s="87"/>
      <c r="L117" s="86">
        <f>(L114+M114)/(L115*30)*100</f>
        <v>112.00000000000001</v>
      </c>
      <c r="M117" s="87"/>
      <c r="N117" s="86">
        <f>(N114+O114)/(N115*30)*100</f>
        <v>46.666666666666664</v>
      </c>
      <c r="O117" s="87"/>
      <c r="P117" s="86">
        <f>(P114+Q114)/(P115*30)*100</f>
        <v>108.55555555555556</v>
      </c>
      <c r="Q117" s="87"/>
      <c r="R117" s="86">
        <f>(R114+S114)/(R115*31)*100</f>
        <v>9.89247311827957</v>
      </c>
      <c r="S117" s="87"/>
      <c r="T117" s="86">
        <f>(T114+U114)/(T115*30)*100</f>
        <v>0</v>
      </c>
      <c r="U117" s="87"/>
      <c r="V117" s="86">
        <f>(V114+W114)/(V115*31)*100</f>
        <v>73.978494623655905</v>
      </c>
      <c r="W117" s="87"/>
      <c r="X117" s="86">
        <f>(X114+Y114)/(X115*31)*100</f>
        <v>31.827956989247312</v>
      </c>
      <c r="Y117" s="87"/>
      <c r="Z117" s="86">
        <f>(Z114+AA114)/(Z115*30)*100</f>
        <v>52.111111111111107</v>
      </c>
      <c r="AA117" s="87"/>
      <c r="AB117" s="86">
        <f>(AB114+AC114)/(AB115*31)*100</f>
        <v>31.290322580645164</v>
      </c>
      <c r="AC117" s="87"/>
      <c r="AD117" s="86">
        <f>(AD114+AE114)/(AD115*30)*100</f>
        <v>45.222222222222221</v>
      </c>
      <c r="AE117" s="87"/>
      <c r="AF117" s="86">
        <f>(AF114+AG114)/(AF115*31)*100</f>
        <v>50.43010752688172</v>
      </c>
      <c r="AG117" s="87"/>
      <c r="AH117" s="86">
        <f>(AH114+AI114)/(AH115*365)*100</f>
        <v>68.246575342465761</v>
      </c>
      <c r="AI117" s="87"/>
    </row>
    <row r="118" spans="1:35" x14ac:dyDescent="0.25">
      <c r="A118" s="11" t="s">
        <v>138</v>
      </c>
      <c r="B118" s="84" t="s">
        <v>139</v>
      </c>
      <c r="C118" s="85"/>
      <c r="D118" s="86">
        <f>(D36+D37+E36+E37)/(D116+E116)</f>
        <v>1.4028776978417266</v>
      </c>
      <c r="E118" s="87"/>
      <c r="F118" s="86">
        <f>(F36+F37+G36+G37)/(F116+G116)</f>
        <v>38</v>
      </c>
      <c r="G118" s="87"/>
      <c r="H118" s="86">
        <f>(H36+H37+I36+I37)/(H116+I116)</f>
        <v>50.5</v>
      </c>
      <c r="I118" s="87"/>
      <c r="J118" s="86">
        <f>(J36+J37+K36+K37)/(J116+K116)</f>
        <v>29</v>
      </c>
      <c r="K118" s="87"/>
      <c r="L118" s="86">
        <f>(L36+L37+M36+M37)/(L116+M116)</f>
        <v>39.684210526315788</v>
      </c>
      <c r="M118" s="87"/>
      <c r="N118" s="86">
        <f>(N36+N37+O36+O37)/(N116+O116)</f>
        <v>25.772727272727273</v>
      </c>
      <c r="O118" s="87"/>
      <c r="P118" s="86">
        <f>(P36+P37+Q36+Q37)/(P116+Q116)</f>
        <v>40.302325581395351</v>
      </c>
      <c r="Q118" s="87"/>
      <c r="R118" s="86">
        <f>(R36+R37+S36+S37)/(R116+S116)</f>
        <v>92</v>
      </c>
      <c r="S118" s="87"/>
      <c r="T118" s="86" t="e">
        <f>(T36+T37+U36+U37)/(T116+U116)</f>
        <v>#DIV/0!</v>
      </c>
      <c r="U118" s="87"/>
      <c r="V118" s="86">
        <f>(V36+V37+W36+W37)/(V116+W116)</f>
        <v>29.076923076923077</v>
      </c>
      <c r="W118" s="87"/>
      <c r="X118" s="86">
        <f>(X36+X37+Y36+Y37)/(X116+Y116)</f>
        <v>4.5769230769230766</v>
      </c>
      <c r="Y118" s="87"/>
      <c r="Z118" s="86">
        <f>(Z36+Z37+AA36+AA37)/(Z116+AA116)</f>
        <v>21.571428571428573</v>
      </c>
      <c r="AA118" s="87"/>
      <c r="AB118" s="86">
        <f>(AB36+AB37+AC36+AC37)/(AB116+AC116)</f>
        <v>54.666666666666664</v>
      </c>
      <c r="AC118" s="87"/>
      <c r="AD118" s="86">
        <f>(AD36+AD37+AE36+AE37)/(AD116+AE116)</f>
        <v>5.5555555555555554</v>
      </c>
      <c r="AE118" s="87"/>
      <c r="AF118" s="86">
        <f>(AF36+AF37+AG36+AG37)/(AF116+AG116)</f>
        <v>32.42307692307692</v>
      </c>
      <c r="AG118" s="87"/>
      <c r="AH118" s="86">
        <f>(AH36+AH37+AI36+AI37)/(AH116+AI116)</f>
        <v>17.891489361702128</v>
      </c>
      <c r="AI118" s="87"/>
    </row>
    <row r="119" spans="1:35" x14ac:dyDescent="0.25">
      <c r="A119" s="11" t="s">
        <v>140</v>
      </c>
      <c r="B119" s="84" t="s">
        <v>141</v>
      </c>
      <c r="C119" s="85"/>
      <c r="D119" s="86">
        <f>((D115*31)-D114-E114)/(D116+E116)</f>
        <v>4.043165467625899</v>
      </c>
      <c r="E119" s="87"/>
      <c r="F119" s="86">
        <f>((F115*28)-F114-G114)/(F116+G116)</f>
        <v>19.368421052631579</v>
      </c>
      <c r="G119" s="87"/>
      <c r="H119" s="86">
        <f>((H115*31)-H114-I114)/(H116+I116)</f>
        <v>13</v>
      </c>
      <c r="I119" s="87"/>
      <c r="J119" s="86">
        <f>((J115*30)-J114-K114)/(J116+K116)</f>
        <v>7.5714285714285712</v>
      </c>
      <c r="K119" s="87"/>
      <c r="L119" s="86">
        <f>((L115*30)-L114-M114)/(L116+M116)</f>
        <v>-5.6842105263157894</v>
      </c>
      <c r="M119" s="87"/>
      <c r="N119" s="86">
        <f>((N115*30)-N114-O114)/(N116+O116)</f>
        <v>21.818181818181817</v>
      </c>
      <c r="O119" s="87"/>
      <c r="P119" s="86">
        <f>((P115*30)-P114-Q114)/(P116+Q116)</f>
        <v>-1.7906976744186047</v>
      </c>
      <c r="Q119" s="87"/>
      <c r="R119" s="86">
        <f>((R115*31)-R114-S114)/(R116+S116)</f>
        <v>838</v>
      </c>
      <c r="S119" s="87"/>
      <c r="T119" s="86" t="e">
        <f>((T115*30)-T114-U114)/(T116+U116)</f>
        <v>#DIV/0!</v>
      </c>
      <c r="U119" s="87"/>
      <c r="V119" s="86">
        <f>((V115*31)-V114-W114)/(V116+W116)</f>
        <v>9.3076923076923084</v>
      </c>
      <c r="W119" s="87"/>
      <c r="X119" s="86">
        <f>((X115*31)-X114-Y114)/(X116+Y116)</f>
        <v>12.192307692307692</v>
      </c>
      <c r="Y119" s="87"/>
      <c r="Z119" s="86">
        <f>((Z115*30)-Z114-AA114)/(Z116+AA116)</f>
        <v>20.523809523809526</v>
      </c>
      <c r="AA119" s="87"/>
      <c r="AB119" s="86">
        <f>((AB115*31)-AB114-AC114)/(AB116+AC116)</f>
        <v>71</v>
      </c>
      <c r="AC119" s="87"/>
      <c r="AD119" s="86">
        <f>((AD115*30)-AD114-AE114)/(AD116+AE116)</f>
        <v>7.8253968253968251</v>
      </c>
      <c r="AE119" s="87"/>
      <c r="AF119" s="86">
        <f>((AF115*31)-AF114-AG114)/(AF116+AG116)</f>
        <v>17.73076923076923</v>
      </c>
      <c r="AG119" s="87"/>
      <c r="AH119" s="86">
        <f>((AH115*365)-AH114-AI114)/(AH116+AI116)</f>
        <v>7.3978723404255318</v>
      </c>
      <c r="AI119" s="87"/>
    </row>
    <row r="120" spans="1:35" x14ac:dyDescent="0.25">
      <c r="A120" s="11" t="s">
        <v>142</v>
      </c>
      <c r="B120" s="84" t="s">
        <v>143</v>
      </c>
      <c r="C120" s="85"/>
      <c r="D120" s="86">
        <f>(D116+E116)/D115</f>
        <v>4.6333333333333337</v>
      </c>
      <c r="E120" s="87"/>
      <c r="F120" s="86">
        <f>(F116+G116)/F115</f>
        <v>0.6333333333333333</v>
      </c>
      <c r="G120" s="87"/>
      <c r="H120" s="86">
        <f>(H116+I116)/H115</f>
        <v>0.53333333333333333</v>
      </c>
      <c r="I120" s="87"/>
      <c r="J120" s="86">
        <f>(J116+K116)/J115</f>
        <v>0.46666666666666667</v>
      </c>
      <c r="K120" s="87"/>
      <c r="L120" s="86">
        <f>(L116+M116)/L115</f>
        <v>0.6333333333333333</v>
      </c>
      <c r="M120" s="87"/>
      <c r="N120" s="86">
        <f>(N116+O116)/N115</f>
        <v>0.73333333333333328</v>
      </c>
      <c r="O120" s="87"/>
      <c r="P120" s="86">
        <f>(P116+Q116)/P115</f>
        <v>1.4333333333333333</v>
      </c>
      <c r="Q120" s="87"/>
      <c r="R120" s="86">
        <f>(R116+S116)/R115</f>
        <v>3.3333333333333333E-2</v>
      </c>
      <c r="S120" s="87"/>
      <c r="T120" s="86">
        <f>(T116+U116)/T115</f>
        <v>0</v>
      </c>
      <c r="U120" s="87"/>
      <c r="V120" s="86">
        <f>(V116+W116)/V115</f>
        <v>0.8666666666666667</v>
      </c>
      <c r="W120" s="87"/>
      <c r="X120" s="86">
        <f>(X116+Y116)/X115</f>
        <v>1.7333333333333334</v>
      </c>
      <c r="Y120" s="87"/>
      <c r="Z120" s="86">
        <f>(Z116+AA116)/Z115</f>
        <v>0.7</v>
      </c>
      <c r="AA120" s="87"/>
      <c r="AB120" s="86">
        <f>(AB116+AC116)/AB115</f>
        <v>0.3</v>
      </c>
      <c r="AC120" s="87"/>
      <c r="AD120" s="86">
        <f>(AD116+AE116)/AD115</f>
        <v>2.1</v>
      </c>
      <c r="AE120" s="87"/>
      <c r="AF120" s="86">
        <f>(AF116+AG116)/AF115</f>
        <v>0.8666666666666667</v>
      </c>
      <c r="AG120" s="87"/>
      <c r="AH120" s="86">
        <f>(AH116+AI116)/AH115/12</f>
        <v>1.3055555555555556</v>
      </c>
      <c r="AI120" s="87"/>
    </row>
  </sheetData>
  <mergeCells count="104">
    <mergeCell ref="X120:Y120"/>
    <mergeCell ref="Z120:AA120"/>
    <mergeCell ref="AB120:AC120"/>
    <mergeCell ref="R119:S119"/>
    <mergeCell ref="L119:M119"/>
    <mergeCell ref="N119:O119"/>
    <mergeCell ref="P119:Q119"/>
    <mergeCell ref="X118:Y118"/>
    <mergeCell ref="Z118:AA118"/>
    <mergeCell ref="AB118:AC118"/>
    <mergeCell ref="L120:M120"/>
    <mergeCell ref="N120:O120"/>
    <mergeCell ref="P120:Q120"/>
    <mergeCell ref="L118:M118"/>
    <mergeCell ref="N118:O118"/>
    <mergeCell ref="P118:Q118"/>
    <mergeCell ref="AD120:AE120"/>
    <mergeCell ref="AF120:AG120"/>
    <mergeCell ref="AH120:AI120"/>
    <mergeCell ref="AF119:AG119"/>
    <mergeCell ref="AH119:AI119"/>
    <mergeCell ref="B120:C120"/>
    <mergeCell ref="D120:E120"/>
    <mergeCell ref="F120:G120"/>
    <mergeCell ref="H120:I120"/>
    <mergeCell ref="J120:K120"/>
    <mergeCell ref="R120:S120"/>
    <mergeCell ref="T120:U120"/>
    <mergeCell ref="V120:W120"/>
    <mergeCell ref="T119:U119"/>
    <mergeCell ref="V119:W119"/>
    <mergeCell ref="X119:Y119"/>
    <mergeCell ref="Z119:AA119"/>
    <mergeCell ref="AB119:AC119"/>
    <mergeCell ref="AD119:AE119"/>
    <mergeCell ref="B119:C119"/>
    <mergeCell ref="D119:E119"/>
    <mergeCell ref="F119:G119"/>
    <mergeCell ref="H119:I119"/>
    <mergeCell ref="J119:K119"/>
    <mergeCell ref="AD118:AE118"/>
    <mergeCell ref="AF118:AG118"/>
    <mergeCell ref="AH118:AI118"/>
    <mergeCell ref="AF117:AG117"/>
    <mergeCell ref="AH117:AI117"/>
    <mergeCell ref="B118:C118"/>
    <mergeCell ref="D118:E118"/>
    <mergeCell ref="F118:G118"/>
    <mergeCell ref="H118:I118"/>
    <mergeCell ref="J118:K118"/>
    <mergeCell ref="R118:S118"/>
    <mergeCell ref="T118:U118"/>
    <mergeCell ref="V118:W118"/>
    <mergeCell ref="T117:U117"/>
    <mergeCell ref="V117:W117"/>
    <mergeCell ref="X117:Y117"/>
    <mergeCell ref="Z117:AA117"/>
    <mergeCell ref="AB117:AC117"/>
    <mergeCell ref="AD117:AE117"/>
    <mergeCell ref="L117:M117"/>
    <mergeCell ref="N117:O117"/>
    <mergeCell ref="P117:Q117"/>
    <mergeCell ref="AD115:AE115"/>
    <mergeCell ref="AF115:AG115"/>
    <mergeCell ref="AH115:AI115"/>
    <mergeCell ref="B117:C117"/>
    <mergeCell ref="D117:E117"/>
    <mergeCell ref="F117:G117"/>
    <mergeCell ref="H117:I117"/>
    <mergeCell ref="J117:K117"/>
    <mergeCell ref="R117:S117"/>
    <mergeCell ref="L115:M115"/>
    <mergeCell ref="N115:O115"/>
    <mergeCell ref="P115:Q115"/>
    <mergeCell ref="AB115:AC115"/>
    <mergeCell ref="D115:E115"/>
    <mergeCell ref="F115:G115"/>
    <mergeCell ref="H115:I115"/>
    <mergeCell ref="J115:K115"/>
    <mergeCell ref="R115:S115"/>
    <mergeCell ref="T115:U115"/>
    <mergeCell ref="V115:W115"/>
    <mergeCell ref="X115:Y115"/>
    <mergeCell ref="Z115:AA115"/>
    <mergeCell ref="A1:AI2"/>
    <mergeCell ref="A5:A7"/>
    <mergeCell ref="B5:C7"/>
    <mergeCell ref="D5:AG5"/>
    <mergeCell ref="AH5:AI6"/>
    <mergeCell ref="D6:E6"/>
    <mergeCell ref="F6:G6"/>
    <mergeCell ref="H6:I6"/>
    <mergeCell ref="J6:K6"/>
    <mergeCell ref="R6:S6"/>
    <mergeCell ref="AF6:AG6"/>
    <mergeCell ref="T6:U6"/>
    <mergeCell ref="V6:W6"/>
    <mergeCell ref="X6:Y6"/>
    <mergeCell ref="Z6:AA6"/>
    <mergeCell ref="AB6:AC6"/>
    <mergeCell ref="AD6:AE6"/>
    <mergeCell ref="L6:M6"/>
    <mergeCell ref="N6:O6"/>
    <mergeCell ref="P6:Q6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20"/>
  <sheetViews>
    <sheetView workbookViewId="0">
      <pane xSplit="3" ySplit="7" topLeftCell="D8" activePane="bottomRight" state="frozen"/>
      <selection pane="topRight" activeCell="D1" sqref="D1"/>
      <selection pane="bottomLeft" activeCell="A8" sqref="A8"/>
      <selection pane="bottomRight" activeCell="E8" sqref="E8"/>
    </sheetView>
  </sheetViews>
  <sheetFormatPr defaultRowHeight="15" x14ac:dyDescent="0.25"/>
  <cols>
    <col min="1" max="1" width="3.42578125" customWidth="1"/>
    <col min="2" max="2" width="2.85546875" customWidth="1"/>
    <col min="3" max="3" width="21.85546875" bestFit="1" customWidth="1"/>
    <col min="4" max="6" width="4" bestFit="1" customWidth="1"/>
    <col min="7" max="7" width="5.140625" bestFit="1" customWidth="1"/>
    <col min="8" max="11" width="4" bestFit="1" customWidth="1"/>
    <col min="12" max="12" width="5" bestFit="1" customWidth="1"/>
    <col min="13" max="17" width="4" customWidth="1"/>
    <col min="18" max="33" width="4" bestFit="1" customWidth="1"/>
    <col min="34" max="35" width="5" bestFit="1" customWidth="1"/>
  </cols>
  <sheetData>
    <row r="1" spans="1:35" x14ac:dyDescent="0.25">
      <c r="A1" s="63" t="s">
        <v>0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  <c r="AH1" s="63"/>
      <c r="AI1" s="63"/>
    </row>
    <row r="2" spans="1:35" x14ac:dyDescent="0.25">
      <c r="A2" s="63"/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63"/>
      <c r="AI2" s="63"/>
    </row>
    <row r="3" spans="1:35" x14ac:dyDescent="0.25">
      <c r="A3" s="1" t="s">
        <v>1</v>
      </c>
      <c r="B3" s="2"/>
      <c r="C3" s="1" t="s">
        <v>2</v>
      </c>
      <c r="D3" s="3"/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</row>
    <row r="4" spans="1:35" x14ac:dyDescent="0.25">
      <c r="A4" s="1"/>
      <c r="B4" s="2"/>
      <c r="C4" s="5"/>
      <c r="D4" s="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</row>
    <row r="5" spans="1:35" x14ac:dyDescent="0.25">
      <c r="A5" s="64" t="s">
        <v>3</v>
      </c>
      <c r="B5" s="67" t="s">
        <v>4</v>
      </c>
      <c r="C5" s="68"/>
      <c r="D5" s="73" t="s">
        <v>5</v>
      </c>
      <c r="E5" s="74"/>
      <c r="F5" s="74"/>
      <c r="G5" s="74"/>
      <c r="H5" s="74"/>
      <c r="I5" s="74"/>
      <c r="J5" s="74"/>
      <c r="K5" s="74"/>
      <c r="L5" s="74"/>
      <c r="M5" s="74"/>
      <c r="N5" s="74"/>
      <c r="O5" s="74"/>
      <c r="P5" s="74"/>
      <c r="Q5" s="74"/>
      <c r="R5" s="74"/>
      <c r="S5" s="74"/>
      <c r="T5" s="74"/>
      <c r="U5" s="74"/>
      <c r="V5" s="74"/>
      <c r="W5" s="74"/>
      <c r="X5" s="74"/>
      <c r="Y5" s="74"/>
      <c r="Z5" s="74"/>
      <c r="AA5" s="74"/>
      <c r="AB5" s="74"/>
      <c r="AC5" s="74"/>
      <c r="AD5" s="74"/>
      <c r="AE5" s="74"/>
      <c r="AF5" s="74"/>
      <c r="AG5" s="75"/>
      <c r="AH5" s="76" t="s">
        <v>6</v>
      </c>
      <c r="AI5" s="77"/>
    </row>
    <row r="6" spans="1:35" x14ac:dyDescent="0.25">
      <c r="A6" s="65"/>
      <c r="B6" s="69"/>
      <c r="C6" s="70"/>
      <c r="D6" s="80" t="s">
        <v>144</v>
      </c>
      <c r="E6" s="81"/>
      <c r="F6" s="80" t="s">
        <v>145</v>
      </c>
      <c r="G6" s="81"/>
      <c r="H6" s="80" t="s">
        <v>146</v>
      </c>
      <c r="I6" s="81"/>
      <c r="J6" s="80" t="s">
        <v>147</v>
      </c>
      <c r="K6" s="81"/>
      <c r="L6" s="88" t="s">
        <v>148</v>
      </c>
      <c r="M6" s="89"/>
      <c r="N6" s="88" t="s">
        <v>149</v>
      </c>
      <c r="O6" s="89"/>
      <c r="P6" s="88" t="s">
        <v>150</v>
      </c>
      <c r="Q6" s="89"/>
      <c r="R6" s="80" t="s">
        <v>151</v>
      </c>
      <c r="S6" s="81"/>
      <c r="T6" s="80" t="s">
        <v>152</v>
      </c>
      <c r="U6" s="81"/>
      <c r="V6" s="80" t="s">
        <v>153</v>
      </c>
      <c r="W6" s="81"/>
      <c r="X6" s="80" t="s">
        <v>154</v>
      </c>
      <c r="Y6" s="81"/>
      <c r="Z6" s="80" t="s">
        <v>155</v>
      </c>
      <c r="AA6" s="81"/>
      <c r="AB6" s="80" t="s">
        <v>156</v>
      </c>
      <c r="AC6" s="81"/>
      <c r="AD6" s="80" t="s">
        <v>157</v>
      </c>
      <c r="AE6" s="81"/>
      <c r="AF6" s="80" t="s">
        <v>158</v>
      </c>
      <c r="AG6" s="81"/>
      <c r="AH6" s="78"/>
      <c r="AI6" s="79"/>
    </row>
    <row r="7" spans="1:35" ht="15.75" thickBot="1" x14ac:dyDescent="0.3">
      <c r="A7" s="66"/>
      <c r="B7" s="71"/>
      <c r="C7" s="72"/>
      <c r="D7" s="6" t="s">
        <v>7</v>
      </c>
      <c r="E7" s="6" t="s">
        <v>8</v>
      </c>
      <c r="F7" s="6" t="s">
        <v>7</v>
      </c>
      <c r="G7" s="6" t="s">
        <v>8</v>
      </c>
      <c r="H7" s="6" t="s">
        <v>7</v>
      </c>
      <c r="I7" s="6" t="s">
        <v>8</v>
      </c>
      <c r="J7" s="6" t="s">
        <v>7</v>
      </c>
      <c r="K7" s="6" t="s">
        <v>8</v>
      </c>
      <c r="L7" s="6" t="s">
        <v>7</v>
      </c>
      <c r="M7" s="6" t="s">
        <v>8</v>
      </c>
      <c r="N7" s="6" t="s">
        <v>7</v>
      </c>
      <c r="O7" s="6" t="s">
        <v>8</v>
      </c>
      <c r="P7" s="6" t="s">
        <v>7</v>
      </c>
      <c r="Q7" s="6" t="s">
        <v>8</v>
      </c>
      <c r="R7" s="6" t="s">
        <v>7</v>
      </c>
      <c r="S7" s="6" t="s">
        <v>8</v>
      </c>
      <c r="T7" s="6" t="s">
        <v>7</v>
      </c>
      <c r="U7" s="6" t="s">
        <v>8</v>
      </c>
      <c r="V7" s="6" t="s">
        <v>7</v>
      </c>
      <c r="W7" s="6" t="s">
        <v>8</v>
      </c>
      <c r="X7" s="6" t="s">
        <v>7</v>
      </c>
      <c r="Y7" s="6" t="s">
        <v>8</v>
      </c>
      <c r="Z7" s="6" t="s">
        <v>7</v>
      </c>
      <c r="AA7" s="6" t="s">
        <v>8</v>
      </c>
      <c r="AB7" s="6" t="s">
        <v>7</v>
      </c>
      <c r="AC7" s="6" t="s">
        <v>8</v>
      </c>
      <c r="AD7" s="6" t="s">
        <v>7</v>
      </c>
      <c r="AE7" s="6" t="s">
        <v>8</v>
      </c>
      <c r="AF7" s="6" t="s">
        <v>7</v>
      </c>
      <c r="AG7" s="6" t="s">
        <v>8</v>
      </c>
      <c r="AH7" s="6" t="s">
        <v>7</v>
      </c>
      <c r="AI7" s="6" t="s">
        <v>8</v>
      </c>
    </row>
    <row r="8" spans="1:35" ht="15.75" thickTop="1" x14ac:dyDescent="0.25">
      <c r="A8" s="7" t="s">
        <v>9</v>
      </c>
      <c r="B8" s="8" t="s">
        <v>10</v>
      </c>
      <c r="C8" s="9"/>
      <c r="D8" s="10">
        <v>120</v>
      </c>
      <c r="E8" s="10">
        <v>30</v>
      </c>
      <c r="F8" s="10">
        <v>0</v>
      </c>
      <c r="G8" s="10">
        <v>30</v>
      </c>
      <c r="H8" s="10">
        <v>41</v>
      </c>
      <c r="I8" s="10">
        <v>0</v>
      </c>
      <c r="J8" s="10">
        <v>46</v>
      </c>
      <c r="K8" s="10">
        <v>0</v>
      </c>
      <c r="L8" s="10">
        <v>43</v>
      </c>
      <c r="M8" s="10">
        <v>0</v>
      </c>
      <c r="N8" s="10">
        <v>30</v>
      </c>
      <c r="O8" s="10">
        <v>0</v>
      </c>
      <c r="P8" s="10">
        <v>0</v>
      </c>
      <c r="Q8" s="10">
        <v>42</v>
      </c>
      <c r="R8" s="10">
        <v>3</v>
      </c>
      <c r="S8" s="10">
        <v>0</v>
      </c>
      <c r="T8" s="10">
        <v>2</v>
      </c>
      <c r="U8" s="10">
        <v>4</v>
      </c>
      <c r="V8" s="10">
        <v>7</v>
      </c>
      <c r="W8" s="10">
        <v>8</v>
      </c>
      <c r="X8" s="10">
        <v>0</v>
      </c>
      <c r="Y8" s="10">
        <v>21</v>
      </c>
      <c r="Z8" s="10">
        <v>44</v>
      </c>
      <c r="AA8" s="10">
        <v>0</v>
      </c>
      <c r="AB8" s="10">
        <v>0</v>
      </c>
      <c r="AC8" s="10">
        <v>16</v>
      </c>
      <c r="AD8" s="10">
        <v>98</v>
      </c>
      <c r="AE8" s="10">
        <v>0</v>
      </c>
      <c r="AF8" s="10">
        <v>1</v>
      </c>
      <c r="AG8" s="10">
        <v>1</v>
      </c>
      <c r="AH8" s="10">
        <f>SUMIF($D$7:$AG$7,"L",D8:AG8)</f>
        <v>435</v>
      </c>
      <c r="AI8" s="10">
        <f>SUMIF($D$7:$AG$7,"P",D8:AG8)</f>
        <v>152</v>
      </c>
    </row>
    <row r="9" spans="1:35" x14ac:dyDescent="0.25">
      <c r="A9" s="11"/>
      <c r="B9" s="12"/>
      <c r="C9" s="13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</row>
    <row r="10" spans="1:35" x14ac:dyDescent="0.25">
      <c r="A10" s="11" t="s">
        <v>11</v>
      </c>
      <c r="B10" s="14" t="s">
        <v>12</v>
      </c>
      <c r="C10" s="13"/>
      <c r="D10" s="10">
        <v>9</v>
      </c>
      <c r="E10" s="10">
        <v>1</v>
      </c>
      <c r="F10" s="10">
        <v>0</v>
      </c>
      <c r="G10" s="10">
        <v>11</v>
      </c>
      <c r="H10" s="10">
        <v>25</v>
      </c>
      <c r="I10" s="10">
        <v>0</v>
      </c>
      <c r="J10" s="10">
        <v>24</v>
      </c>
      <c r="K10" s="10">
        <v>0</v>
      </c>
      <c r="L10" s="10">
        <v>33</v>
      </c>
      <c r="M10" s="10">
        <v>0</v>
      </c>
      <c r="N10" s="10">
        <v>11</v>
      </c>
      <c r="O10" s="10">
        <v>0</v>
      </c>
      <c r="P10" s="10">
        <v>0</v>
      </c>
      <c r="Q10" s="10">
        <v>39</v>
      </c>
      <c r="R10" s="10">
        <v>0</v>
      </c>
      <c r="S10" s="10">
        <v>0</v>
      </c>
      <c r="T10" s="10">
        <v>0</v>
      </c>
      <c r="U10" s="10">
        <v>0</v>
      </c>
      <c r="V10" s="10">
        <v>4</v>
      </c>
      <c r="W10" s="10">
        <v>4</v>
      </c>
      <c r="X10" s="10">
        <v>0</v>
      </c>
      <c r="Y10" s="10">
        <v>6</v>
      </c>
      <c r="Z10" s="10">
        <v>19</v>
      </c>
      <c r="AA10" s="10">
        <v>0</v>
      </c>
      <c r="AB10" s="10">
        <v>0</v>
      </c>
      <c r="AC10" s="10">
        <v>8</v>
      </c>
      <c r="AD10" s="10">
        <v>12</v>
      </c>
      <c r="AE10" s="10">
        <v>0</v>
      </c>
      <c r="AF10" s="10">
        <v>0</v>
      </c>
      <c r="AG10" s="10">
        <v>0</v>
      </c>
      <c r="AH10" s="10">
        <f>SUMIF($D$7:$AG$7,"L",D10:AG10)</f>
        <v>137</v>
      </c>
      <c r="AI10" s="10">
        <f t="shared" ref="AI10:AI70" si="0">SUMIF($D$7:$AG$7,"P",D10:AG10)</f>
        <v>69</v>
      </c>
    </row>
    <row r="11" spans="1:35" x14ac:dyDescent="0.25">
      <c r="A11" s="11"/>
      <c r="B11" s="12"/>
      <c r="C11" s="13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</row>
    <row r="12" spans="1:35" x14ac:dyDescent="0.25">
      <c r="A12" s="11" t="s">
        <v>13</v>
      </c>
      <c r="B12" s="14" t="s">
        <v>14</v>
      </c>
      <c r="C12" s="13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</row>
    <row r="13" spans="1:35" x14ac:dyDescent="0.25">
      <c r="A13" s="11"/>
      <c r="B13" s="12" t="s">
        <v>15</v>
      </c>
      <c r="C13" s="13" t="s">
        <v>16</v>
      </c>
      <c r="D13" s="10">
        <v>0</v>
      </c>
      <c r="E13" s="10">
        <v>0</v>
      </c>
      <c r="F13" s="10">
        <v>0</v>
      </c>
      <c r="G13" s="10">
        <v>0</v>
      </c>
      <c r="H13" s="10">
        <v>0</v>
      </c>
      <c r="I13" s="10">
        <v>0</v>
      </c>
      <c r="J13" s="10">
        <v>0</v>
      </c>
      <c r="K13" s="10">
        <v>0</v>
      </c>
      <c r="L13" s="10">
        <v>0</v>
      </c>
      <c r="M13" s="10">
        <v>0</v>
      </c>
      <c r="N13" s="10">
        <v>14</v>
      </c>
      <c r="O13" s="10">
        <v>0</v>
      </c>
      <c r="P13" s="10">
        <v>39</v>
      </c>
      <c r="Q13" s="10">
        <v>39</v>
      </c>
      <c r="R13" s="10">
        <v>0</v>
      </c>
      <c r="S13" s="10">
        <v>0</v>
      </c>
      <c r="T13" s="10">
        <v>0</v>
      </c>
      <c r="U13" s="10">
        <v>0</v>
      </c>
      <c r="V13" s="10">
        <v>0</v>
      </c>
      <c r="W13" s="10">
        <v>0</v>
      </c>
      <c r="X13" s="10">
        <v>0</v>
      </c>
      <c r="Y13" s="10">
        <v>0</v>
      </c>
      <c r="Z13" s="10">
        <v>0</v>
      </c>
      <c r="AA13" s="10">
        <v>0</v>
      </c>
      <c r="AB13" s="10">
        <v>0</v>
      </c>
      <c r="AC13" s="10">
        <v>0</v>
      </c>
      <c r="AD13" s="10">
        <v>0</v>
      </c>
      <c r="AE13" s="10">
        <v>0</v>
      </c>
      <c r="AF13" s="10">
        <v>0</v>
      </c>
      <c r="AG13" s="10">
        <v>0</v>
      </c>
      <c r="AH13" s="10">
        <f t="shared" ref="AH13:AH70" si="1">SUMIF($D$7:$AG$7,"L",D13:AG13)</f>
        <v>53</v>
      </c>
      <c r="AI13" s="10">
        <f t="shared" si="0"/>
        <v>39</v>
      </c>
    </row>
    <row r="14" spans="1:35" x14ac:dyDescent="0.25">
      <c r="A14" s="11"/>
      <c r="B14" s="12" t="s">
        <v>17</v>
      </c>
      <c r="C14" s="13" t="s">
        <v>18</v>
      </c>
      <c r="D14" s="10">
        <v>111</v>
      </c>
      <c r="E14" s="10">
        <v>29</v>
      </c>
      <c r="F14" s="10">
        <v>0</v>
      </c>
      <c r="G14" s="10">
        <v>17</v>
      </c>
      <c r="H14" s="10">
        <v>16</v>
      </c>
      <c r="I14" s="10">
        <v>0</v>
      </c>
      <c r="J14" s="10">
        <v>22</v>
      </c>
      <c r="K14" s="10">
        <v>0</v>
      </c>
      <c r="L14" s="10">
        <v>10</v>
      </c>
      <c r="M14" s="10">
        <v>0</v>
      </c>
      <c r="N14" s="10">
        <v>5</v>
      </c>
      <c r="O14" s="10">
        <v>0</v>
      </c>
      <c r="P14" s="10">
        <v>0</v>
      </c>
      <c r="Q14" s="10">
        <v>3</v>
      </c>
      <c r="R14" s="10">
        <v>3</v>
      </c>
      <c r="S14" s="10">
        <v>0</v>
      </c>
      <c r="T14" s="10">
        <v>2</v>
      </c>
      <c r="U14" s="10">
        <v>4</v>
      </c>
      <c r="V14" s="10">
        <v>3</v>
      </c>
      <c r="W14" s="10">
        <v>4</v>
      </c>
      <c r="X14" s="10">
        <v>0</v>
      </c>
      <c r="Y14" s="10">
        <v>15</v>
      </c>
      <c r="Z14" s="10">
        <v>25</v>
      </c>
      <c r="AA14" s="10">
        <v>0</v>
      </c>
      <c r="AB14" s="10">
        <v>0</v>
      </c>
      <c r="AC14" s="10">
        <v>8</v>
      </c>
      <c r="AD14" s="10">
        <v>86</v>
      </c>
      <c r="AE14" s="10">
        <v>0</v>
      </c>
      <c r="AF14" s="10">
        <v>1</v>
      </c>
      <c r="AG14" s="10">
        <v>1</v>
      </c>
      <c r="AH14" s="10">
        <f t="shared" si="1"/>
        <v>284</v>
      </c>
      <c r="AI14" s="10">
        <f t="shared" si="0"/>
        <v>81</v>
      </c>
    </row>
    <row r="15" spans="1:35" x14ac:dyDescent="0.25">
      <c r="A15" s="11"/>
      <c r="B15" s="12" t="s">
        <v>19</v>
      </c>
      <c r="C15" s="13" t="s">
        <v>20</v>
      </c>
      <c r="D15" s="10">
        <v>0</v>
      </c>
      <c r="E15" s="10">
        <v>0</v>
      </c>
      <c r="F15" s="10">
        <v>0</v>
      </c>
      <c r="G15" s="10">
        <v>0</v>
      </c>
      <c r="H15" s="10">
        <v>0</v>
      </c>
      <c r="I15" s="10">
        <v>0</v>
      </c>
      <c r="J15" s="10">
        <v>0</v>
      </c>
      <c r="K15" s="10">
        <v>0</v>
      </c>
      <c r="L15" s="10">
        <v>0</v>
      </c>
      <c r="M15" s="10">
        <v>0</v>
      </c>
      <c r="N15" s="10">
        <v>0</v>
      </c>
      <c r="O15" s="10">
        <v>0</v>
      </c>
      <c r="P15" s="10">
        <v>3</v>
      </c>
      <c r="Q15" s="10">
        <v>3</v>
      </c>
      <c r="R15" s="10">
        <v>0</v>
      </c>
      <c r="S15" s="10">
        <v>0</v>
      </c>
      <c r="T15" s="10">
        <v>0</v>
      </c>
      <c r="U15" s="10">
        <v>0</v>
      </c>
      <c r="V15" s="10">
        <v>0</v>
      </c>
      <c r="W15" s="10">
        <v>0</v>
      </c>
      <c r="X15" s="10">
        <v>0</v>
      </c>
      <c r="Y15" s="10">
        <v>0</v>
      </c>
      <c r="Z15" s="10">
        <v>0</v>
      </c>
      <c r="AA15" s="10">
        <v>0</v>
      </c>
      <c r="AB15" s="10">
        <v>0</v>
      </c>
      <c r="AC15" s="10">
        <v>0</v>
      </c>
      <c r="AD15" s="10">
        <v>0</v>
      </c>
      <c r="AE15" s="10">
        <v>0</v>
      </c>
      <c r="AF15" s="10">
        <v>0</v>
      </c>
      <c r="AG15" s="10">
        <v>0</v>
      </c>
      <c r="AH15" s="10">
        <f t="shared" si="1"/>
        <v>3</v>
      </c>
      <c r="AI15" s="10">
        <f t="shared" si="0"/>
        <v>3</v>
      </c>
    </row>
    <row r="16" spans="1:35" x14ac:dyDescent="0.25">
      <c r="A16" s="11"/>
      <c r="B16" s="12"/>
      <c r="C16" s="13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</row>
    <row r="17" spans="1:35" x14ac:dyDescent="0.25">
      <c r="A17" s="11" t="s">
        <v>21</v>
      </c>
      <c r="B17" s="14" t="s">
        <v>22</v>
      </c>
      <c r="C17" s="13"/>
      <c r="D17" s="10">
        <v>113</v>
      </c>
      <c r="E17" s="10">
        <v>28</v>
      </c>
      <c r="F17" s="10">
        <v>0</v>
      </c>
      <c r="G17" s="10">
        <v>11</v>
      </c>
      <c r="H17" s="10">
        <v>20</v>
      </c>
      <c r="I17" s="10">
        <v>0</v>
      </c>
      <c r="J17" s="10">
        <v>18</v>
      </c>
      <c r="K17" s="10">
        <v>0</v>
      </c>
      <c r="L17" s="10">
        <v>12</v>
      </c>
      <c r="M17" s="10">
        <v>0</v>
      </c>
      <c r="N17" s="10">
        <v>19</v>
      </c>
      <c r="O17" s="10">
        <v>0</v>
      </c>
      <c r="P17" s="10">
        <v>0</v>
      </c>
      <c r="Q17" s="10">
        <v>9</v>
      </c>
      <c r="R17" s="10">
        <v>0</v>
      </c>
      <c r="S17" s="10">
        <v>0</v>
      </c>
      <c r="T17" s="10">
        <v>1</v>
      </c>
      <c r="U17" s="10">
        <v>3</v>
      </c>
      <c r="V17" s="10">
        <v>2</v>
      </c>
      <c r="W17" s="10">
        <v>0</v>
      </c>
      <c r="X17" s="10">
        <v>0</v>
      </c>
      <c r="Y17" s="10">
        <v>17</v>
      </c>
      <c r="Z17" s="10">
        <v>20</v>
      </c>
      <c r="AA17" s="10">
        <v>0</v>
      </c>
      <c r="AB17" s="10">
        <v>0</v>
      </c>
      <c r="AC17" s="10">
        <v>8</v>
      </c>
      <c r="AD17" s="10">
        <v>84</v>
      </c>
      <c r="AE17" s="10">
        <v>0</v>
      </c>
      <c r="AF17" s="10">
        <v>1</v>
      </c>
      <c r="AG17" s="10">
        <v>0</v>
      </c>
      <c r="AH17" s="10">
        <f t="shared" si="1"/>
        <v>290</v>
      </c>
      <c r="AI17" s="10">
        <f t="shared" si="0"/>
        <v>76</v>
      </c>
    </row>
    <row r="18" spans="1:35" x14ac:dyDescent="0.25">
      <c r="A18" s="11"/>
      <c r="B18" s="12" t="s">
        <v>15</v>
      </c>
      <c r="C18" s="13" t="s">
        <v>23</v>
      </c>
      <c r="D18" s="10">
        <v>2</v>
      </c>
      <c r="E18" s="10">
        <v>0</v>
      </c>
      <c r="F18" s="10">
        <v>0</v>
      </c>
      <c r="G18" s="10">
        <v>11</v>
      </c>
      <c r="H18" s="10">
        <v>20</v>
      </c>
      <c r="I18" s="10">
        <v>0</v>
      </c>
      <c r="J18" s="10">
        <v>18</v>
      </c>
      <c r="K18" s="10">
        <v>0</v>
      </c>
      <c r="L18" s="10">
        <v>10</v>
      </c>
      <c r="M18" s="10">
        <v>0</v>
      </c>
      <c r="N18" s="10">
        <v>19</v>
      </c>
      <c r="O18" s="10">
        <v>0</v>
      </c>
      <c r="P18" s="10">
        <v>0</v>
      </c>
      <c r="Q18" s="10">
        <v>2</v>
      </c>
      <c r="R18" s="10">
        <v>0</v>
      </c>
      <c r="S18" s="10">
        <v>0</v>
      </c>
      <c r="T18" s="10">
        <v>0</v>
      </c>
      <c r="U18" s="10">
        <v>0</v>
      </c>
      <c r="V18" s="10">
        <v>2</v>
      </c>
      <c r="W18" s="10">
        <v>0</v>
      </c>
      <c r="X18" s="10">
        <v>0</v>
      </c>
      <c r="Y18" s="10">
        <v>0</v>
      </c>
      <c r="Z18" s="10">
        <v>20</v>
      </c>
      <c r="AA18" s="10">
        <v>0</v>
      </c>
      <c r="AB18" s="10">
        <v>0</v>
      </c>
      <c r="AC18" s="10">
        <v>8</v>
      </c>
      <c r="AD18" s="10">
        <v>1</v>
      </c>
      <c r="AE18" s="10">
        <v>0</v>
      </c>
      <c r="AF18" s="10">
        <v>1</v>
      </c>
      <c r="AG18" s="10">
        <v>0</v>
      </c>
      <c r="AH18" s="10">
        <f t="shared" si="1"/>
        <v>93</v>
      </c>
      <c r="AI18" s="10">
        <f t="shared" si="0"/>
        <v>21</v>
      </c>
    </row>
    <row r="19" spans="1:35" x14ac:dyDescent="0.25">
      <c r="A19" s="11"/>
      <c r="B19" s="12" t="s">
        <v>17</v>
      </c>
      <c r="C19" s="13" t="s">
        <v>24</v>
      </c>
      <c r="D19" s="10">
        <v>2</v>
      </c>
      <c r="E19" s="10">
        <v>0</v>
      </c>
      <c r="F19" s="10">
        <v>0</v>
      </c>
      <c r="G19" s="10">
        <v>0</v>
      </c>
      <c r="H19" s="10">
        <v>0</v>
      </c>
      <c r="I19" s="10">
        <v>0</v>
      </c>
      <c r="J19" s="10">
        <v>0</v>
      </c>
      <c r="K19" s="10">
        <v>0</v>
      </c>
      <c r="L19" s="10">
        <v>0</v>
      </c>
      <c r="M19" s="10">
        <v>0</v>
      </c>
      <c r="N19" s="10">
        <v>0</v>
      </c>
      <c r="O19" s="10">
        <v>0</v>
      </c>
      <c r="P19" s="10">
        <v>0</v>
      </c>
      <c r="Q19" s="10">
        <v>0</v>
      </c>
      <c r="R19" s="10">
        <v>0</v>
      </c>
      <c r="S19" s="10">
        <v>0</v>
      </c>
      <c r="T19" s="10">
        <v>0</v>
      </c>
      <c r="U19" s="10">
        <v>0</v>
      </c>
      <c r="V19" s="10">
        <v>0</v>
      </c>
      <c r="W19" s="10">
        <v>0</v>
      </c>
      <c r="X19" s="10">
        <v>0</v>
      </c>
      <c r="Y19" s="10">
        <v>0</v>
      </c>
      <c r="Z19" s="10">
        <v>0</v>
      </c>
      <c r="AA19" s="10">
        <v>0</v>
      </c>
      <c r="AB19" s="10">
        <v>0</v>
      </c>
      <c r="AC19" s="10">
        <v>0</v>
      </c>
      <c r="AD19" s="10">
        <v>0</v>
      </c>
      <c r="AE19" s="10">
        <v>0</v>
      </c>
      <c r="AF19" s="10">
        <v>0</v>
      </c>
      <c r="AG19" s="10">
        <v>0</v>
      </c>
      <c r="AH19" s="10">
        <f t="shared" si="1"/>
        <v>2</v>
      </c>
      <c r="AI19" s="10">
        <f t="shared" si="0"/>
        <v>0</v>
      </c>
    </row>
    <row r="20" spans="1:35" x14ac:dyDescent="0.25">
      <c r="A20" s="11"/>
      <c r="B20" s="12" t="s">
        <v>19</v>
      </c>
      <c r="C20" s="13" t="s">
        <v>25</v>
      </c>
      <c r="D20" s="10">
        <v>0</v>
      </c>
      <c r="E20" s="10">
        <v>0</v>
      </c>
      <c r="F20" s="10">
        <v>0</v>
      </c>
      <c r="G20" s="10">
        <v>0</v>
      </c>
      <c r="H20" s="10">
        <v>0</v>
      </c>
      <c r="I20" s="10">
        <v>0</v>
      </c>
      <c r="J20" s="10">
        <v>0</v>
      </c>
      <c r="K20" s="10">
        <v>0</v>
      </c>
      <c r="L20" s="10">
        <v>0</v>
      </c>
      <c r="M20" s="10">
        <v>0</v>
      </c>
      <c r="N20" s="10">
        <v>0</v>
      </c>
      <c r="O20" s="10">
        <v>0</v>
      </c>
      <c r="P20" s="10">
        <v>0</v>
      </c>
      <c r="Q20" s="10">
        <v>1</v>
      </c>
      <c r="R20" s="10">
        <v>0</v>
      </c>
      <c r="S20" s="10">
        <v>0</v>
      </c>
      <c r="T20" s="10">
        <v>0</v>
      </c>
      <c r="U20" s="10">
        <v>0</v>
      </c>
      <c r="V20" s="10">
        <v>0</v>
      </c>
      <c r="W20" s="10">
        <v>0</v>
      </c>
      <c r="X20" s="10">
        <v>0</v>
      </c>
      <c r="Y20" s="10">
        <v>0</v>
      </c>
      <c r="Z20" s="10">
        <v>0</v>
      </c>
      <c r="AA20" s="10">
        <v>0</v>
      </c>
      <c r="AB20" s="10">
        <v>0</v>
      </c>
      <c r="AC20" s="10">
        <v>0</v>
      </c>
      <c r="AD20" s="10">
        <v>0</v>
      </c>
      <c r="AE20" s="10">
        <v>0</v>
      </c>
      <c r="AF20" s="10">
        <v>0</v>
      </c>
      <c r="AG20" s="10">
        <v>0</v>
      </c>
      <c r="AH20" s="10">
        <f t="shared" si="1"/>
        <v>0</v>
      </c>
      <c r="AI20" s="10">
        <f t="shared" si="0"/>
        <v>1</v>
      </c>
    </row>
    <row r="21" spans="1:35" x14ac:dyDescent="0.25">
      <c r="A21" s="11"/>
      <c r="B21" s="12" t="s">
        <v>26</v>
      </c>
      <c r="C21" s="13" t="s">
        <v>27</v>
      </c>
      <c r="D21" s="10">
        <v>0</v>
      </c>
      <c r="E21" s="10">
        <v>0</v>
      </c>
      <c r="F21" s="10">
        <v>0</v>
      </c>
      <c r="G21" s="10">
        <v>0</v>
      </c>
      <c r="H21" s="10">
        <v>0</v>
      </c>
      <c r="I21" s="10">
        <v>0</v>
      </c>
      <c r="J21" s="10">
        <v>0</v>
      </c>
      <c r="K21" s="10">
        <v>0</v>
      </c>
      <c r="L21" s="10">
        <v>1</v>
      </c>
      <c r="M21" s="10">
        <v>0</v>
      </c>
      <c r="N21" s="10">
        <v>0</v>
      </c>
      <c r="O21" s="10">
        <v>0</v>
      </c>
      <c r="P21" s="10">
        <v>0</v>
      </c>
      <c r="Q21" s="10">
        <v>1</v>
      </c>
      <c r="R21" s="10">
        <v>0</v>
      </c>
      <c r="S21" s="10">
        <v>0</v>
      </c>
      <c r="T21" s="10">
        <v>1</v>
      </c>
      <c r="U21" s="10">
        <v>1</v>
      </c>
      <c r="V21" s="10">
        <v>0</v>
      </c>
      <c r="W21" s="10">
        <v>0</v>
      </c>
      <c r="X21" s="10">
        <v>0</v>
      </c>
      <c r="Y21" s="10">
        <v>0</v>
      </c>
      <c r="Z21" s="10">
        <v>0</v>
      </c>
      <c r="AA21" s="10">
        <v>0</v>
      </c>
      <c r="AB21" s="10">
        <v>0</v>
      </c>
      <c r="AC21" s="10">
        <v>0</v>
      </c>
      <c r="AD21" s="10">
        <v>0</v>
      </c>
      <c r="AE21" s="10">
        <v>0</v>
      </c>
      <c r="AF21" s="10">
        <v>0</v>
      </c>
      <c r="AG21" s="10">
        <v>0</v>
      </c>
      <c r="AH21" s="10">
        <f t="shared" si="1"/>
        <v>2</v>
      </c>
      <c r="AI21" s="10">
        <f t="shared" si="0"/>
        <v>2</v>
      </c>
    </row>
    <row r="22" spans="1:35" x14ac:dyDescent="0.25">
      <c r="A22" s="11"/>
      <c r="B22" s="12" t="s">
        <v>28</v>
      </c>
      <c r="C22" s="13" t="s">
        <v>29</v>
      </c>
      <c r="D22" s="10">
        <v>0</v>
      </c>
      <c r="E22" s="10">
        <v>0</v>
      </c>
      <c r="F22" s="10">
        <v>0</v>
      </c>
      <c r="G22" s="10">
        <v>0</v>
      </c>
      <c r="H22" s="10">
        <v>0</v>
      </c>
      <c r="I22" s="10">
        <v>0</v>
      </c>
      <c r="J22" s="10">
        <v>0</v>
      </c>
      <c r="K22" s="10">
        <v>0</v>
      </c>
      <c r="L22" s="10">
        <v>0</v>
      </c>
      <c r="M22" s="10">
        <v>0</v>
      </c>
      <c r="N22" s="10">
        <v>0</v>
      </c>
      <c r="O22" s="10">
        <v>0</v>
      </c>
      <c r="P22" s="10">
        <v>0</v>
      </c>
      <c r="Q22" s="10">
        <v>0</v>
      </c>
      <c r="R22" s="10">
        <v>0</v>
      </c>
      <c r="S22" s="10">
        <v>0</v>
      </c>
      <c r="T22" s="10">
        <v>0</v>
      </c>
      <c r="U22" s="10">
        <v>0</v>
      </c>
      <c r="V22" s="10">
        <v>0</v>
      </c>
      <c r="W22" s="10">
        <v>0</v>
      </c>
      <c r="X22" s="10">
        <v>0</v>
      </c>
      <c r="Y22" s="10">
        <v>0</v>
      </c>
      <c r="Z22" s="10">
        <v>0</v>
      </c>
      <c r="AA22" s="10">
        <v>0</v>
      </c>
      <c r="AB22" s="10">
        <v>0</v>
      </c>
      <c r="AC22" s="10">
        <v>0</v>
      </c>
      <c r="AD22" s="10">
        <v>0</v>
      </c>
      <c r="AE22" s="10">
        <v>0</v>
      </c>
      <c r="AF22" s="10">
        <v>0</v>
      </c>
      <c r="AG22" s="10">
        <v>0</v>
      </c>
      <c r="AH22" s="10">
        <f t="shared" si="1"/>
        <v>0</v>
      </c>
      <c r="AI22" s="10">
        <f t="shared" si="0"/>
        <v>0</v>
      </c>
    </row>
    <row r="23" spans="1:35" x14ac:dyDescent="0.25">
      <c r="A23" s="11"/>
      <c r="B23" s="12" t="s">
        <v>28</v>
      </c>
      <c r="C23" s="13" t="s">
        <v>30</v>
      </c>
      <c r="D23" s="10">
        <v>109</v>
      </c>
      <c r="E23" s="10">
        <v>28</v>
      </c>
      <c r="F23" s="10">
        <v>0</v>
      </c>
      <c r="G23" s="10">
        <v>0</v>
      </c>
      <c r="H23" s="10">
        <v>0</v>
      </c>
      <c r="I23" s="10">
        <v>0</v>
      </c>
      <c r="J23" s="10">
        <v>0</v>
      </c>
      <c r="K23" s="10">
        <v>0</v>
      </c>
      <c r="L23" s="10">
        <v>1</v>
      </c>
      <c r="M23" s="10">
        <v>0</v>
      </c>
      <c r="N23" s="10">
        <v>0</v>
      </c>
      <c r="O23" s="10">
        <v>0</v>
      </c>
      <c r="P23" s="10">
        <v>0</v>
      </c>
      <c r="Q23" s="10">
        <v>5</v>
      </c>
      <c r="R23" s="10">
        <v>0</v>
      </c>
      <c r="S23" s="10">
        <v>0</v>
      </c>
      <c r="T23" s="10">
        <v>0</v>
      </c>
      <c r="U23" s="10">
        <v>1</v>
      </c>
      <c r="V23" s="10">
        <v>0</v>
      </c>
      <c r="W23" s="10">
        <v>0</v>
      </c>
      <c r="X23" s="10">
        <v>0</v>
      </c>
      <c r="Y23" s="10">
        <v>17</v>
      </c>
      <c r="Z23" s="10">
        <v>0</v>
      </c>
      <c r="AA23" s="10">
        <v>0</v>
      </c>
      <c r="AB23" s="10">
        <v>0</v>
      </c>
      <c r="AC23" s="10">
        <v>0</v>
      </c>
      <c r="AD23" s="10">
        <v>83</v>
      </c>
      <c r="AE23" s="10">
        <v>0</v>
      </c>
      <c r="AF23" s="10">
        <v>0</v>
      </c>
      <c r="AG23" s="10">
        <v>0</v>
      </c>
      <c r="AH23" s="10">
        <f t="shared" si="1"/>
        <v>193</v>
      </c>
      <c r="AI23" s="10">
        <f t="shared" si="0"/>
        <v>51</v>
      </c>
    </row>
    <row r="24" spans="1:35" x14ac:dyDescent="0.25">
      <c r="A24" s="11"/>
      <c r="B24" s="12"/>
      <c r="C24" s="13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</row>
    <row r="25" spans="1:35" x14ac:dyDescent="0.25">
      <c r="A25" s="11" t="s">
        <v>31</v>
      </c>
      <c r="B25" s="14" t="s">
        <v>32</v>
      </c>
      <c r="C25" s="13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</row>
    <row r="26" spans="1:35" x14ac:dyDescent="0.25">
      <c r="A26" s="11"/>
      <c r="B26" s="12" t="s">
        <v>15</v>
      </c>
      <c r="C26" s="13" t="s">
        <v>33</v>
      </c>
      <c r="D26" s="10">
        <v>0</v>
      </c>
      <c r="E26" s="10">
        <v>0</v>
      </c>
      <c r="F26" s="10">
        <v>0</v>
      </c>
      <c r="G26" s="10">
        <v>0</v>
      </c>
      <c r="H26" s="10">
        <v>0</v>
      </c>
      <c r="I26" s="10">
        <v>0</v>
      </c>
      <c r="J26" s="10">
        <v>0</v>
      </c>
      <c r="K26" s="10">
        <v>0</v>
      </c>
      <c r="L26" s="10">
        <v>0</v>
      </c>
      <c r="M26" s="10">
        <v>0</v>
      </c>
      <c r="N26" s="10">
        <v>0</v>
      </c>
      <c r="O26" s="10">
        <v>0</v>
      </c>
      <c r="P26" s="10">
        <v>0</v>
      </c>
      <c r="Q26" s="10">
        <v>0</v>
      </c>
      <c r="R26" s="10">
        <v>0</v>
      </c>
      <c r="S26" s="10">
        <v>0</v>
      </c>
      <c r="T26" s="10">
        <v>0</v>
      </c>
      <c r="U26" s="10">
        <v>0</v>
      </c>
      <c r="V26" s="10">
        <v>0</v>
      </c>
      <c r="W26" s="10">
        <v>0</v>
      </c>
      <c r="X26" s="10">
        <v>0</v>
      </c>
      <c r="Y26" s="10">
        <v>0</v>
      </c>
      <c r="Z26" s="10">
        <v>0</v>
      </c>
      <c r="AA26" s="10">
        <v>0</v>
      </c>
      <c r="AB26" s="10">
        <v>0</v>
      </c>
      <c r="AC26" s="10">
        <v>0</v>
      </c>
      <c r="AD26" s="10">
        <v>0</v>
      </c>
      <c r="AE26" s="10">
        <v>0</v>
      </c>
      <c r="AF26" s="10">
        <v>0</v>
      </c>
      <c r="AG26" s="10">
        <v>0</v>
      </c>
      <c r="AH26" s="10">
        <f t="shared" si="1"/>
        <v>0</v>
      </c>
      <c r="AI26" s="10">
        <f t="shared" si="0"/>
        <v>0</v>
      </c>
    </row>
    <row r="27" spans="1:35" x14ac:dyDescent="0.25">
      <c r="A27" s="11"/>
      <c r="B27" s="12" t="s">
        <v>17</v>
      </c>
      <c r="C27" s="13" t="s">
        <v>34</v>
      </c>
      <c r="D27" s="10">
        <v>0</v>
      </c>
      <c r="E27" s="10">
        <v>0</v>
      </c>
      <c r="F27" s="10">
        <v>0</v>
      </c>
      <c r="G27" s="10">
        <v>0</v>
      </c>
      <c r="H27" s="10">
        <v>0</v>
      </c>
      <c r="I27" s="10">
        <v>0</v>
      </c>
      <c r="J27" s="10">
        <v>0</v>
      </c>
      <c r="K27" s="10">
        <v>0</v>
      </c>
      <c r="L27" s="10">
        <v>0</v>
      </c>
      <c r="M27" s="10">
        <v>0</v>
      </c>
      <c r="N27" s="10">
        <v>0</v>
      </c>
      <c r="O27" s="10">
        <v>0</v>
      </c>
      <c r="P27" s="10">
        <v>0</v>
      </c>
      <c r="Q27" s="10">
        <v>0</v>
      </c>
      <c r="R27" s="10">
        <v>0</v>
      </c>
      <c r="S27" s="10">
        <v>0</v>
      </c>
      <c r="T27" s="10">
        <v>0</v>
      </c>
      <c r="U27" s="10">
        <v>0</v>
      </c>
      <c r="V27" s="10">
        <v>0</v>
      </c>
      <c r="W27" s="10">
        <v>0</v>
      </c>
      <c r="X27" s="10">
        <v>0</v>
      </c>
      <c r="Y27" s="10">
        <v>0</v>
      </c>
      <c r="Z27" s="10">
        <v>0</v>
      </c>
      <c r="AA27" s="10">
        <v>0</v>
      </c>
      <c r="AB27" s="10">
        <v>0</v>
      </c>
      <c r="AC27" s="10">
        <v>0</v>
      </c>
      <c r="AD27" s="10">
        <v>0</v>
      </c>
      <c r="AE27" s="10">
        <v>0</v>
      </c>
      <c r="AF27" s="10">
        <v>0</v>
      </c>
      <c r="AG27" s="10">
        <v>0</v>
      </c>
      <c r="AH27" s="10">
        <f t="shared" si="1"/>
        <v>0</v>
      </c>
      <c r="AI27" s="10">
        <f t="shared" si="0"/>
        <v>0</v>
      </c>
    </row>
    <row r="28" spans="1:35" x14ac:dyDescent="0.25">
      <c r="A28" s="11"/>
      <c r="B28" s="12"/>
      <c r="C28" s="13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</row>
    <row r="29" spans="1:35" x14ac:dyDescent="0.25">
      <c r="A29" s="11" t="s">
        <v>35</v>
      </c>
      <c r="B29" s="14" t="s">
        <v>36</v>
      </c>
      <c r="C29" s="13"/>
      <c r="D29" s="10">
        <v>7</v>
      </c>
      <c r="E29" s="10">
        <v>2</v>
      </c>
      <c r="F29" s="10">
        <v>0</v>
      </c>
      <c r="G29" s="10">
        <v>19</v>
      </c>
      <c r="H29" s="10">
        <v>21</v>
      </c>
      <c r="I29" s="10">
        <v>0</v>
      </c>
      <c r="J29" s="10">
        <v>28</v>
      </c>
      <c r="K29" s="10">
        <v>0</v>
      </c>
      <c r="L29" s="10">
        <v>31</v>
      </c>
      <c r="M29" s="10">
        <v>0</v>
      </c>
      <c r="N29" s="10">
        <v>11</v>
      </c>
      <c r="O29" s="10">
        <v>0</v>
      </c>
      <c r="P29" s="10">
        <v>0</v>
      </c>
      <c r="Q29" s="10">
        <v>33</v>
      </c>
      <c r="R29" s="10">
        <v>0</v>
      </c>
      <c r="S29" s="10">
        <v>0</v>
      </c>
      <c r="T29" s="10">
        <v>1</v>
      </c>
      <c r="U29" s="10">
        <v>1</v>
      </c>
      <c r="V29" s="10">
        <v>5</v>
      </c>
      <c r="W29" s="10">
        <v>8</v>
      </c>
      <c r="X29" s="10">
        <v>0</v>
      </c>
      <c r="Y29" s="10">
        <v>4</v>
      </c>
      <c r="Z29" s="10">
        <v>24</v>
      </c>
      <c r="AA29" s="10">
        <v>0</v>
      </c>
      <c r="AB29" s="10">
        <v>0</v>
      </c>
      <c r="AC29" s="10">
        <v>8</v>
      </c>
      <c r="AD29" s="10">
        <v>14</v>
      </c>
      <c r="AE29" s="10">
        <v>0</v>
      </c>
      <c r="AF29" s="10">
        <v>0</v>
      </c>
      <c r="AG29" s="10">
        <v>1</v>
      </c>
      <c r="AH29" s="10">
        <f t="shared" si="1"/>
        <v>142</v>
      </c>
      <c r="AI29" s="10">
        <f t="shared" si="0"/>
        <v>76</v>
      </c>
    </row>
    <row r="30" spans="1:35" x14ac:dyDescent="0.25">
      <c r="A30" s="11"/>
      <c r="B30" s="12"/>
      <c r="C30" s="13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</row>
    <row r="31" spans="1:35" x14ac:dyDescent="0.25">
      <c r="A31" s="11" t="s">
        <v>37</v>
      </c>
      <c r="B31" s="14" t="s">
        <v>38</v>
      </c>
      <c r="C31" s="13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</row>
    <row r="32" spans="1:35" x14ac:dyDescent="0.25">
      <c r="A32" s="11"/>
      <c r="B32" s="12" t="s">
        <v>39</v>
      </c>
      <c r="C32" s="13" t="s">
        <v>40</v>
      </c>
      <c r="D32" s="10">
        <v>282</v>
      </c>
      <c r="E32" s="10">
        <v>66</v>
      </c>
      <c r="F32" s="10">
        <v>0</v>
      </c>
      <c r="G32" s="10">
        <v>555</v>
      </c>
      <c r="H32" s="10">
        <v>707</v>
      </c>
      <c r="I32" s="10">
        <v>0</v>
      </c>
      <c r="J32" s="10">
        <v>770</v>
      </c>
      <c r="K32" s="10">
        <v>0</v>
      </c>
      <c r="L32" s="10">
        <v>826</v>
      </c>
      <c r="M32" s="10">
        <v>0</v>
      </c>
      <c r="N32" s="10">
        <v>384</v>
      </c>
      <c r="O32" s="10">
        <v>0</v>
      </c>
      <c r="P32" s="10">
        <v>0</v>
      </c>
      <c r="Q32" s="10">
        <v>954</v>
      </c>
      <c r="R32" s="10">
        <v>60</v>
      </c>
      <c r="S32" s="10">
        <v>0</v>
      </c>
      <c r="T32" s="10">
        <v>25</v>
      </c>
      <c r="U32" s="10">
        <v>41</v>
      </c>
      <c r="V32" s="10">
        <v>118</v>
      </c>
      <c r="W32" s="10">
        <v>220</v>
      </c>
      <c r="X32" s="10">
        <v>0</v>
      </c>
      <c r="Y32" s="10">
        <v>122</v>
      </c>
      <c r="Z32" s="10">
        <v>567</v>
      </c>
      <c r="AA32" s="10">
        <v>0</v>
      </c>
      <c r="AB32" s="10">
        <v>0</v>
      </c>
      <c r="AC32" s="10">
        <v>238</v>
      </c>
      <c r="AD32" s="10">
        <v>481</v>
      </c>
      <c r="AE32" s="10">
        <v>0</v>
      </c>
      <c r="AF32" s="10">
        <v>20</v>
      </c>
      <c r="AG32" s="10">
        <v>15</v>
      </c>
      <c r="AH32" s="10">
        <f t="shared" si="1"/>
        <v>4240</v>
      </c>
      <c r="AI32" s="10">
        <f t="shared" si="0"/>
        <v>2211</v>
      </c>
    </row>
    <row r="33" spans="1:35" x14ac:dyDescent="0.25">
      <c r="A33" s="11"/>
      <c r="B33" s="12" t="s">
        <v>41</v>
      </c>
      <c r="C33" s="13" t="s">
        <v>42</v>
      </c>
      <c r="D33" s="10">
        <v>179</v>
      </c>
      <c r="E33" s="10">
        <v>37</v>
      </c>
      <c r="F33" s="10">
        <v>0</v>
      </c>
      <c r="G33" s="10">
        <v>382</v>
      </c>
      <c r="H33" s="10">
        <v>705</v>
      </c>
      <c r="I33" s="10">
        <v>0</v>
      </c>
      <c r="J33" s="10">
        <v>775</v>
      </c>
      <c r="K33" s="10">
        <v>0</v>
      </c>
      <c r="L33" s="10">
        <v>474</v>
      </c>
      <c r="M33" s="10">
        <v>0</v>
      </c>
      <c r="N33" s="10">
        <v>359</v>
      </c>
      <c r="O33" s="10">
        <v>0</v>
      </c>
      <c r="P33" s="10">
        <v>0</v>
      </c>
      <c r="Q33" s="10">
        <v>175</v>
      </c>
      <c r="R33" s="10">
        <v>60</v>
      </c>
      <c r="S33" s="10">
        <v>0</v>
      </c>
      <c r="T33" s="10">
        <v>1</v>
      </c>
      <c r="U33" s="10">
        <v>15</v>
      </c>
      <c r="V33" s="10">
        <v>51</v>
      </c>
      <c r="W33" s="10">
        <v>0</v>
      </c>
      <c r="X33" s="10">
        <v>0</v>
      </c>
      <c r="Y33" s="10">
        <v>110</v>
      </c>
      <c r="Z33" s="10">
        <v>387</v>
      </c>
      <c r="AA33" s="10">
        <v>0</v>
      </c>
      <c r="AB33" s="10">
        <v>0</v>
      </c>
      <c r="AC33" s="10">
        <v>257</v>
      </c>
      <c r="AD33" s="10">
        <v>395</v>
      </c>
      <c r="AE33" s="10">
        <v>0</v>
      </c>
      <c r="AF33" s="10">
        <v>19</v>
      </c>
      <c r="AG33" s="10">
        <v>0</v>
      </c>
      <c r="AH33" s="10">
        <f t="shared" si="1"/>
        <v>3405</v>
      </c>
      <c r="AI33" s="10">
        <f t="shared" si="0"/>
        <v>976</v>
      </c>
    </row>
    <row r="34" spans="1:35" x14ac:dyDescent="0.25">
      <c r="A34" s="11"/>
      <c r="B34" s="12"/>
      <c r="C34" s="13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</row>
    <row r="35" spans="1:35" x14ac:dyDescent="0.25">
      <c r="A35" s="11" t="s">
        <v>43</v>
      </c>
      <c r="B35" s="14" t="s">
        <v>44</v>
      </c>
      <c r="C35" s="13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</row>
    <row r="36" spans="1:35" x14ac:dyDescent="0.25">
      <c r="A36" s="11"/>
      <c r="B36" s="12" t="s">
        <v>15</v>
      </c>
      <c r="C36" s="13" t="s">
        <v>45</v>
      </c>
      <c r="D36" s="10">
        <v>28</v>
      </c>
      <c r="E36" s="10">
        <v>0</v>
      </c>
      <c r="F36" s="10">
        <v>0</v>
      </c>
      <c r="G36" s="10">
        <v>382</v>
      </c>
      <c r="H36" s="10">
        <v>705</v>
      </c>
      <c r="I36" s="10">
        <v>0</v>
      </c>
      <c r="J36" s="10">
        <v>775</v>
      </c>
      <c r="K36" s="10">
        <v>0</v>
      </c>
      <c r="L36" s="10">
        <v>434</v>
      </c>
      <c r="M36" s="10">
        <v>0</v>
      </c>
      <c r="N36" s="10">
        <v>359</v>
      </c>
      <c r="O36" s="10">
        <v>0</v>
      </c>
      <c r="P36" s="10">
        <v>0</v>
      </c>
      <c r="Q36" s="10">
        <v>100</v>
      </c>
      <c r="R36" s="10">
        <v>0</v>
      </c>
      <c r="S36" s="10">
        <v>0</v>
      </c>
      <c r="T36" s="10">
        <v>1</v>
      </c>
      <c r="U36" s="10">
        <v>5</v>
      </c>
      <c r="V36" s="10">
        <v>51</v>
      </c>
      <c r="W36" s="10">
        <v>0</v>
      </c>
      <c r="X36" s="10">
        <v>0</v>
      </c>
      <c r="Y36" s="10">
        <v>0</v>
      </c>
      <c r="Z36" s="10">
        <v>387</v>
      </c>
      <c r="AA36" s="10">
        <v>0</v>
      </c>
      <c r="AB36" s="10">
        <v>0</v>
      </c>
      <c r="AC36" s="10">
        <v>257</v>
      </c>
      <c r="AD36" s="10">
        <v>6</v>
      </c>
      <c r="AE36" s="10">
        <v>0</v>
      </c>
      <c r="AF36" s="10">
        <v>19</v>
      </c>
      <c r="AG36" s="10">
        <v>0</v>
      </c>
      <c r="AH36" s="10">
        <f t="shared" si="1"/>
        <v>2765</v>
      </c>
      <c r="AI36" s="10">
        <f t="shared" si="0"/>
        <v>744</v>
      </c>
    </row>
    <row r="37" spans="1:35" x14ac:dyDescent="0.25">
      <c r="A37" s="11"/>
      <c r="B37" s="12" t="s">
        <v>17</v>
      </c>
      <c r="C37" s="13" t="s">
        <v>46</v>
      </c>
      <c r="D37" s="10">
        <v>151</v>
      </c>
      <c r="E37" s="10">
        <v>37</v>
      </c>
      <c r="F37" s="10">
        <v>0</v>
      </c>
      <c r="G37" s="10">
        <v>0</v>
      </c>
      <c r="H37" s="10">
        <v>0</v>
      </c>
      <c r="I37" s="10">
        <v>0</v>
      </c>
      <c r="J37" s="10">
        <v>0</v>
      </c>
      <c r="K37" s="10">
        <v>0</v>
      </c>
      <c r="L37" s="10">
        <v>40</v>
      </c>
      <c r="M37" s="10">
        <v>0</v>
      </c>
      <c r="N37" s="10">
        <v>0</v>
      </c>
      <c r="O37" s="10">
        <v>0</v>
      </c>
      <c r="P37" s="10">
        <v>0</v>
      </c>
      <c r="Q37" s="10">
        <v>75</v>
      </c>
      <c r="R37" s="10">
        <v>0</v>
      </c>
      <c r="S37" s="10">
        <v>0</v>
      </c>
      <c r="T37" s="10">
        <v>0</v>
      </c>
      <c r="U37" s="10">
        <v>10</v>
      </c>
      <c r="V37" s="10">
        <v>0</v>
      </c>
      <c r="W37" s="10">
        <v>0</v>
      </c>
      <c r="X37" s="10">
        <v>0</v>
      </c>
      <c r="Y37" s="10">
        <v>110</v>
      </c>
      <c r="Z37" s="10">
        <v>0</v>
      </c>
      <c r="AA37" s="10">
        <v>0</v>
      </c>
      <c r="AB37" s="10">
        <v>0</v>
      </c>
      <c r="AC37" s="10">
        <v>0</v>
      </c>
      <c r="AD37" s="10">
        <v>389</v>
      </c>
      <c r="AE37" s="10">
        <v>0</v>
      </c>
      <c r="AF37" s="10">
        <v>0</v>
      </c>
      <c r="AG37" s="10">
        <v>0</v>
      </c>
      <c r="AH37" s="10">
        <f t="shared" si="1"/>
        <v>580</v>
      </c>
      <c r="AI37" s="10">
        <f t="shared" si="0"/>
        <v>232</v>
      </c>
    </row>
    <row r="38" spans="1:35" x14ac:dyDescent="0.25">
      <c r="A38" s="11"/>
      <c r="B38" s="12"/>
      <c r="C38" s="13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</row>
    <row r="39" spans="1:35" x14ac:dyDescent="0.25">
      <c r="A39" s="11" t="s">
        <v>47</v>
      </c>
      <c r="B39" s="14" t="s">
        <v>48</v>
      </c>
      <c r="C39" s="13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</row>
    <row r="40" spans="1:35" x14ac:dyDescent="0.25">
      <c r="A40" s="11"/>
      <c r="B40" s="12" t="s">
        <v>15</v>
      </c>
      <c r="C40" s="13" t="s">
        <v>49</v>
      </c>
      <c r="D40" s="10">
        <v>0</v>
      </c>
      <c r="E40" s="10">
        <v>0</v>
      </c>
      <c r="F40" s="10">
        <v>0</v>
      </c>
      <c r="G40" s="10">
        <v>0</v>
      </c>
      <c r="H40" s="10">
        <v>0</v>
      </c>
      <c r="I40" s="10">
        <v>0</v>
      </c>
      <c r="J40" s="10">
        <v>0</v>
      </c>
      <c r="K40" s="10">
        <v>0</v>
      </c>
      <c r="L40" s="10">
        <v>0</v>
      </c>
      <c r="M40" s="10">
        <v>0</v>
      </c>
      <c r="N40" s="10">
        <v>0</v>
      </c>
      <c r="O40" s="10">
        <v>0</v>
      </c>
      <c r="P40" s="10">
        <v>0</v>
      </c>
      <c r="Q40" s="10">
        <v>0</v>
      </c>
      <c r="R40" s="10">
        <v>0</v>
      </c>
      <c r="S40" s="10">
        <v>0</v>
      </c>
      <c r="T40" s="10">
        <v>0</v>
      </c>
      <c r="U40" s="10">
        <v>0</v>
      </c>
      <c r="V40" s="10">
        <v>0</v>
      </c>
      <c r="W40" s="10">
        <v>0</v>
      </c>
      <c r="X40" s="10">
        <v>0</v>
      </c>
      <c r="Y40" s="10">
        <v>0</v>
      </c>
      <c r="Z40" s="10">
        <v>0</v>
      </c>
      <c r="AA40" s="10">
        <v>0</v>
      </c>
      <c r="AB40" s="10">
        <v>0</v>
      </c>
      <c r="AC40" s="10">
        <v>0</v>
      </c>
      <c r="AD40" s="10">
        <v>0</v>
      </c>
      <c r="AE40" s="10">
        <v>0</v>
      </c>
      <c r="AF40" s="10">
        <v>0</v>
      </c>
      <c r="AG40" s="10">
        <v>0</v>
      </c>
      <c r="AH40" s="10">
        <f t="shared" si="1"/>
        <v>0</v>
      </c>
      <c r="AI40" s="10">
        <f t="shared" si="0"/>
        <v>0</v>
      </c>
    </row>
    <row r="41" spans="1:35" x14ac:dyDescent="0.25">
      <c r="A41" s="11"/>
      <c r="B41" s="12" t="s">
        <v>17</v>
      </c>
      <c r="C41" s="13" t="s">
        <v>50</v>
      </c>
      <c r="D41" s="10">
        <v>0</v>
      </c>
      <c r="E41" s="10">
        <v>0</v>
      </c>
      <c r="F41" s="10">
        <v>0</v>
      </c>
      <c r="G41" s="10">
        <v>0</v>
      </c>
      <c r="H41" s="10">
        <v>0</v>
      </c>
      <c r="I41" s="10">
        <v>0</v>
      </c>
      <c r="J41" s="10">
        <v>0</v>
      </c>
      <c r="K41" s="10">
        <v>0</v>
      </c>
      <c r="L41" s="10">
        <v>0</v>
      </c>
      <c r="M41" s="10">
        <v>0</v>
      </c>
      <c r="N41" s="10">
        <v>0</v>
      </c>
      <c r="O41" s="10">
        <v>0</v>
      </c>
      <c r="P41" s="10">
        <v>0</v>
      </c>
      <c r="Q41" s="10">
        <v>0</v>
      </c>
      <c r="R41" s="10">
        <v>3</v>
      </c>
      <c r="S41" s="10">
        <v>0</v>
      </c>
      <c r="T41" s="10">
        <v>0</v>
      </c>
      <c r="U41" s="10">
        <v>0</v>
      </c>
      <c r="V41" s="10">
        <v>0</v>
      </c>
      <c r="W41" s="10">
        <v>0</v>
      </c>
      <c r="X41" s="10">
        <v>0</v>
      </c>
      <c r="Y41" s="10">
        <v>0</v>
      </c>
      <c r="Z41" s="10">
        <v>0</v>
      </c>
      <c r="AA41" s="10">
        <v>0</v>
      </c>
      <c r="AB41" s="10">
        <v>0</v>
      </c>
      <c r="AC41" s="10">
        <v>0</v>
      </c>
      <c r="AD41" s="10">
        <v>0</v>
      </c>
      <c r="AE41" s="10">
        <v>0</v>
      </c>
      <c r="AF41" s="10">
        <v>0</v>
      </c>
      <c r="AG41" s="10">
        <v>0</v>
      </c>
      <c r="AH41" s="10">
        <f t="shared" si="1"/>
        <v>3</v>
      </c>
      <c r="AI41" s="10">
        <f t="shared" si="0"/>
        <v>0</v>
      </c>
    </row>
    <row r="42" spans="1:35" x14ac:dyDescent="0.25">
      <c r="A42" s="11"/>
      <c r="B42" s="12" t="s">
        <v>19</v>
      </c>
      <c r="C42" s="13" t="s">
        <v>51</v>
      </c>
      <c r="D42" s="10">
        <v>1</v>
      </c>
      <c r="E42" s="10">
        <v>0</v>
      </c>
      <c r="F42" s="10">
        <v>0</v>
      </c>
      <c r="G42" s="10">
        <v>0</v>
      </c>
      <c r="H42" s="10">
        <v>0</v>
      </c>
      <c r="I42" s="10">
        <v>0</v>
      </c>
      <c r="J42" s="10">
        <v>0</v>
      </c>
      <c r="K42" s="10">
        <v>0</v>
      </c>
      <c r="L42" s="10">
        <v>0</v>
      </c>
      <c r="M42" s="10">
        <v>0</v>
      </c>
      <c r="N42" s="10">
        <v>0</v>
      </c>
      <c r="O42" s="10">
        <v>0</v>
      </c>
      <c r="P42" s="10">
        <v>0</v>
      </c>
      <c r="Q42" s="10">
        <v>0</v>
      </c>
      <c r="R42" s="10">
        <v>0</v>
      </c>
      <c r="S42" s="10">
        <v>0</v>
      </c>
      <c r="T42" s="10">
        <v>0</v>
      </c>
      <c r="U42" s="10">
        <v>0</v>
      </c>
      <c r="V42" s="10">
        <v>0</v>
      </c>
      <c r="W42" s="10">
        <v>0</v>
      </c>
      <c r="X42" s="10">
        <v>0</v>
      </c>
      <c r="Y42" s="10">
        <v>0</v>
      </c>
      <c r="Z42" s="10">
        <v>0</v>
      </c>
      <c r="AA42" s="10">
        <v>0</v>
      </c>
      <c r="AB42" s="10">
        <v>0</v>
      </c>
      <c r="AC42" s="10">
        <v>1</v>
      </c>
      <c r="AD42" s="10">
        <v>0</v>
      </c>
      <c r="AE42" s="10">
        <v>0</v>
      </c>
      <c r="AF42" s="10">
        <v>0</v>
      </c>
      <c r="AG42" s="10">
        <v>0</v>
      </c>
      <c r="AH42" s="10">
        <f t="shared" si="1"/>
        <v>1</v>
      </c>
      <c r="AI42" s="10">
        <f t="shared" si="0"/>
        <v>1</v>
      </c>
    </row>
    <row r="43" spans="1:35" x14ac:dyDescent="0.25">
      <c r="A43" s="11"/>
      <c r="B43" s="12" t="s">
        <v>26</v>
      </c>
      <c r="C43" s="13" t="s">
        <v>52</v>
      </c>
      <c r="D43" s="10">
        <v>7</v>
      </c>
      <c r="E43" s="10">
        <v>2</v>
      </c>
      <c r="F43" s="10">
        <v>0</v>
      </c>
      <c r="G43" s="10">
        <v>0</v>
      </c>
      <c r="H43" s="10">
        <v>0</v>
      </c>
      <c r="I43" s="10">
        <v>0</v>
      </c>
      <c r="J43" s="10">
        <v>0</v>
      </c>
      <c r="K43" s="10">
        <v>0</v>
      </c>
      <c r="L43" s="10">
        <v>0</v>
      </c>
      <c r="M43" s="10">
        <v>0</v>
      </c>
      <c r="N43" s="10">
        <v>3</v>
      </c>
      <c r="O43" s="10">
        <v>0</v>
      </c>
      <c r="P43" s="10">
        <v>0</v>
      </c>
      <c r="Q43" s="10">
        <v>0</v>
      </c>
      <c r="R43" s="10">
        <v>0</v>
      </c>
      <c r="S43" s="10">
        <v>0</v>
      </c>
      <c r="T43" s="10">
        <v>0</v>
      </c>
      <c r="U43" s="10">
        <v>0</v>
      </c>
      <c r="V43" s="10">
        <v>0</v>
      </c>
      <c r="W43" s="10">
        <v>0</v>
      </c>
      <c r="X43" s="10">
        <v>0</v>
      </c>
      <c r="Y43" s="10">
        <v>0</v>
      </c>
      <c r="Z43" s="10">
        <v>0</v>
      </c>
      <c r="AA43" s="10">
        <v>0</v>
      </c>
      <c r="AB43" s="10">
        <v>0</v>
      </c>
      <c r="AC43" s="10">
        <v>6</v>
      </c>
      <c r="AD43" s="10">
        <v>0</v>
      </c>
      <c r="AE43" s="10">
        <v>0</v>
      </c>
      <c r="AF43" s="10">
        <v>0</v>
      </c>
      <c r="AG43" s="10">
        <v>0</v>
      </c>
      <c r="AH43" s="10">
        <f t="shared" si="1"/>
        <v>10</v>
      </c>
      <c r="AI43" s="10">
        <f t="shared" si="0"/>
        <v>8</v>
      </c>
    </row>
    <row r="44" spans="1:35" x14ac:dyDescent="0.25">
      <c r="A44" s="11"/>
      <c r="B44" s="12" t="s">
        <v>28</v>
      </c>
      <c r="C44" s="13" t="s">
        <v>53</v>
      </c>
      <c r="D44" s="10">
        <v>7</v>
      </c>
      <c r="E44" s="10">
        <v>0</v>
      </c>
      <c r="F44" s="10">
        <v>0</v>
      </c>
      <c r="G44" s="10">
        <v>0</v>
      </c>
      <c r="H44" s="10">
        <v>4</v>
      </c>
      <c r="I44" s="10">
        <v>0</v>
      </c>
      <c r="J44" s="10">
        <v>5</v>
      </c>
      <c r="K44" s="10">
        <v>0</v>
      </c>
      <c r="L44" s="10">
        <v>0</v>
      </c>
      <c r="M44" s="10">
        <v>0</v>
      </c>
      <c r="N44" s="10">
        <v>0</v>
      </c>
      <c r="O44" s="10">
        <v>0</v>
      </c>
      <c r="P44" s="10">
        <v>0</v>
      </c>
      <c r="Q44" s="10">
        <v>0</v>
      </c>
      <c r="R44" s="10">
        <v>0</v>
      </c>
      <c r="S44" s="10">
        <v>0</v>
      </c>
      <c r="T44" s="10">
        <v>0</v>
      </c>
      <c r="U44" s="10">
        <v>0</v>
      </c>
      <c r="V44" s="10">
        <v>0</v>
      </c>
      <c r="W44" s="10">
        <v>0</v>
      </c>
      <c r="X44" s="10">
        <v>0</v>
      </c>
      <c r="Y44" s="10">
        <v>0</v>
      </c>
      <c r="Z44" s="10">
        <v>0</v>
      </c>
      <c r="AA44" s="10">
        <v>0</v>
      </c>
      <c r="AB44" s="10">
        <v>0</v>
      </c>
      <c r="AC44" s="10">
        <v>0</v>
      </c>
      <c r="AD44" s="10">
        <v>6</v>
      </c>
      <c r="AE44" s="10">
        <v>0</v>
      </c>
      <c r="AF44" s="10">
        <v>0</v>
      </c>
      <c r="AG44" s="10">
        <v>0</v>
      </c>
      <c r="AH44" s="10">
        <f t="shared" si="1"/>
        <v>22</v>
      </c>
      <c r="AI44" s="10">
        <f t="shared" si="0"/>
        <v>0</v>
      </c>
    </row>
    <row r="45" spans="1:35" x14ac:dyDescent="0.25">
      <c r="A45" s="11"/>
      <c r="B45" s="12" t="s">
        <v>54</v>
      </c>
      <c r="C45" s="13" t="s">
        <v>55</v>
      </c>
      <c r="D45" s="10">
        <v>7</v>
      </c>
      <c r="E45" s="10">
        <v>1</v>
      </c>
      <c r="F45" s="10">
        <v>0</v>
      </c>
      <c r="G45" s="10">
        <v>0</v>
      </c>
      <c r="H45" s="10">
        <v>0</v>
      </c>
      <c r="I45" s="10">
        <v>0</v>
      </c>
      <c r="J45" s="10">
        <v>0</v>
      </c>
      <c r="K45" s="10">
        <v>0</v>
      </c>
      <c r="L45" s="10">
        <v>0</v>
      </c>
      <c r="M45" s="10">
        <v>0</v>
      </c>
      <c r="N45" s="10">
        <v>13</v>
      </c>
      <c r="O45" s="10">
        <v>0</v>
      </c>
      <c r="P45" s="10">
        <v>0</v>
      </c>
      <c r="Q45" s="10">
        <v>0</v>
      </c>
      <c r="R45" s="10">
        <v>0</v>
      </c>
      <c r="S45" s="10">
        <v>0</v>
      </c>
      <c r="T45" s="10">
        <v>0</v>
      </c>
      <c r="U45" s="10">
        <v>0</v>
      </c>
      <c r="V45" s="10">
        <v>0</v>
      </c>
      <c r="W45" s="10">
        <v>0</v>
      </c>
      <c r="X45" s="10">
        <v>0</v>
      </c>
      <c r="Y45" s="10">
        <v>0</v>
      </c>
      <c r="Z45" s="10">
        <v>0</v>
      </c>
      <c r="AA45" s="10">
        <v>0</v>
      </c>
      <c r="AB45" s="10">
        <v>0</v>
      </c>
      <c r="AC45" s="10">
        <v>3</v>
      </c>
      <c r="AD45" s="10">
        <v>0</v>
      </c>
      <c r="AE45" s="10">
        <v>0</v>
      </c>
      <c r="AF45" s="10">
        <v>0</v>
      </c>
      <c r="AG45" s="10">
        <v>0</v>
      </c>
      <c r="AH45" s="10">
        <f t="shared" si="1"/>
        <v>20</v>
      </c>
      <c r="AI45" s="10">
        <f t="shared" si="0"/>
        <v>4</v>
      </c>
    </row>
    <row r="46" spans="1:35" x14ac:dyDescent="0.25">
      <c r="A46" s="11"/>
      <c r="B46" s="12" t="s">
        <v>56</v>
      </c>
      <c r="C46" s="13" t="s">
        <v>57</v>
      </c>
      <c r="D46" s="10">
        <v>9</v>
      </c>
      <c r="E46" s="10">
        <v>5</v>
      </c>
      <c r="F46" s="10">
        <v>0</v>
      </c>
      <c r="G46" s="10">
        <v>0</v>
      </c>
      <c r="H46" s="10">
        <v>0</v>
      </c>
      <c r="I46" s="10">
        <v>0</v>
      </c>
      <c r="J46" s="10">
        <v>0</v>
      </c>
      <c r="K46" s="10">
        <v>0</v>
      </c>
      <c r="L46" s="10">
        <v>0</v>
      </c>
      <c r="M46" s="10">
        <v>0</v>
      </c>
      <c r="N46" s="10">
        <v>13</v>
      </c>
      <c r="O46" s="10">
        <v>0</v>
      </c>
      <c r="P46" s="10">
        <v>0</v>
      </c>
      <c r="Q46" s="10">
        <v>0</v>
      </c>
      <c r="R46" s="10">
        <v>0</v>
      </c>
      <c r="S46" s="10">
        <v>0</v>
      </c>
      <c r="T46" s="10">
        <v>0</v>
      </c>
      <c r="U46" s="10">
        <v>0</v>
      </c>
      <c r="V46" s="10">
        <v>0</v>
      </c>
      <c r="W46" s="10">
        <v>0</v>
      </c>
      <c r="X46" s="10">
        <v>0</v>
      </c>
      <c r="Y46" s="10">
        <v>0</v>
      </c>
      <c r="Z46" s="10">
        <v>0</v>
      </c>
      <c r="AA46" s="10">
        <v>0</v>
      </c>
      <c r="AB46" s="10">
        <v>0</v>
      </c>
      <c r="AC46" s="10">
        <v>6</v>
      </c>
      <c r="AD46" s="10">
        <v>0</v>
      </c>
      <c r="AE46" s="10">
        <v>0</v>
      </c>
      <c r="AF46" s="10">
        <v>0</v>
      </c>
      <c r="AG46" s="10">
        <v>0</v>
      </c>
      <c r="AH46" s="10">
        <f t="shared" si="1"/>
        <v>22</v>
      </c>
      <c r="AI46" s="10">
        <f t="shared" si="0"/>
        <v>11</v>
      </c>
    </row>
    <row r="47" spans="1:35" x14ac:dyDescent="0.25">
      <c r="A47" s="11"/>
      <c r="B47" s="12" t="s">
        <v>58</v>
      </c>
      <c r="C47" s="13" t="s">
        <v>59</v>
      </c>
      <c r="D47" s="10">
        <v>76</v>
      </c>
      <c r="E47" s="10">
        <v>18</v>
      </c>
      <c r="F47" s="10">
        <v>0</v>
      </c>
      <c r="G47" s="10">
        <v>25</v>
      </c>
      <c r="H47" s="10">
        <v>30</v>
      </c>
      <c r="I47" s="10">
        <v>0</v>
      </c>
      <c r="J47" s="10">
        <v>26</v>
      </c>
      <c r="K47" s="10">
        <v>0</v>
      </c>
      <c r="L47" s="10">
        <v>20</v>
      </c>
      <c r="M47" s="10">
        <v>0</v>
      </c>
      <c r="N47" s="10">
        <v>1</v>
      </c>
      <c r="O47" s="10">
        <v>0</v>
      </c>
      <c r="P47" s="10">
        <v>0</v>
      </c>
      <c r="Q47" s="10">
        <v>24</v>
      </c>
      <c r="R47" s="10">
        <v>0</v>
      </c>
      <c r="S47" s="10">
        <v>0</v>
      </c>
      <c r="T47" s="10">
        <v>2</v>
      </c>
      <c r="U47" s="10">
        <v>4</v>
      </c>
      <c r="V47" s="10">
        <v>4</v>
      </c>
      <c r="W47" s="10">
        <v>8</v>
      </c>
      <c r="X47" s="10">
        <v>0</v>
      </c>
      <c r="Y47" s="10">
        <v>17</v>
      </c>
      <c r="Z47" s="10">
        <v>37</v>
      </c>
      <c r="AA47" s="10">
        <v>0</v>
      </c>
      <c r="AB47" s="10">
        <v>0</v>
      </c>
      <c r="AC47" s="10">
        <v>0</v>
      </c>
      <c r="AD47" s="10">
        <v>75</v>
      </c>
      <c r="AE47" s="10">
        <v>0</v>
      </c>
      <c r="AF47" s="10">
        <v>1</v>
      </c>
      <c r="AG47" s="10">
        <v>0</v>
      </c>
      <c r="AH47" s="10">
        <f t="shared" si="1"/>
        <v>272</v>
      </c>
      <c r="AI47" s="10">
        <f t="shared" si="0"/>
        <v>96</v>
      </c>
    </row>
    <row r="48" spans="1:35" x14ac:dyDescent="0.25">
      <c r="A48" s="11"/>
      <c r="B48" s="12" t="s">
        <v>60</v>
      </c>
      <c r="C48" s="13" t="s">
        <v>61</v>
      </c>
      <c r="D48" s="10">
        <v>13</v>
      </c>
      <c r="E48" s="10">
        <v>4</v>
      </c>
      <c r="F48" s="10">
        <v>0</v>
      </c>
      <c r="G48" s="10">
        <v>5</v>
      </c>
      <c r="H48" s="10">
        <v>7</v>
      </c>
      <c r="I48" s="10">
        <v>0</v>
      </c>
      <c r="J48" s="10">
        <v>15</v>
      </c>
      <c r="K48" s="10">
        <v>0</v>
      </c>
      <c r="L48" s="10">
        <v>23</v>
      </c>
      <c r="M48" s="10">
        <v>0</v>
      </c>
      <c r="N48" s="10">
        <v>0</v>
      </c>
      <c r="O48" s="10">
        <v>0</v>
      </c>
      <c r="P48" s="10">
        <v>0</v>
      </c>
      <c r="Q48" s="10">
        <v>18</v>
      </c>
      <c r="R48" s="10">
        <v>0</v>
      </c>
      <c r="S48" s="10">
        <v>0</v>
      </c>
      <c r="T48" s="10">
        <v>0</v>
      </c>
      <c r="U48" s="10">
        <v>0</v>
      </c>
      <c r="V48" s="10">
        <v>3</v>
      </c>
      <c r="W48" s="10">
        <v>0</v>
      </c>
      <c r="X48" s="10">
        <v>0</v>
      </c>
      <c r="Y48" s="10">
        <v>4</v>
      </c>
      <c r="Z48" s="10">
        <v>7</v>
      </c>
      <c r="AA48" s="10">
        <v>0</v>
      </c>
      <c r="AB48" s="10">
        <v>0</v>
      </c>
      <c r="AC48" s="10">
        <v>0</v>
      </c>
      <c r="AD48" s="10">
        <v>17</v>
      </c>
      <c r="AE48" s="10">
        <v>0</v>
      </c>
      <c r="AF48" s="10">
        <v>0</v>
      </c>
      <c r="AG48" s="10">
        <v>1</v>
      </c>
      <c r="AH48" s="10">
        <f t="shared" si="1"/>
        <v>85</v>
      </c>
      <c r="AI48" s="10">
        <f t="shared" si="0"/>
        <v>32</v>
      </c>
    </row>
    <row r="49" spans="1:35" x14ac:dyDescent="0.25">
      <c r="A49" s="11"/>
      <c r="B49" s="12"/>
      <c r="C49" s="13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</row>
    <row r="50" spans="1:35" x14ac:dyDescent="0.25">
      <c r="A50" s="11" t="s">
        <v>62</v>
      </c>
      <c r="B50" s="14" t="s">
        <v>63</v>
      </c>
      <c r="C50" s="13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</row>
    <row r="51" spans="1:35" x14ac:dyDescent="0.25">
      <c r="A51" s="11"/>
      <c r="B51" s="12" t="s">
        <v>15</v>
      </c>
      <c r="C51" s="13" t="s">
        <v>64</v>
      </c>
      <c r="D51" s="10">
        <v>54</v>
      </c>
      <c r="E51" s="10">
        <v>6</v>
      </c>
      <c r="F51" s="10">
        <v>0</v>
      </c>
      <c r="G51" s="10">
        <v>6</v>
      </c>
      <c r="H51" s="10">
        <v>15</v>
      </c>
      <c r="I51" s="10">
        <v>0</v>
      </c>
      <c r="J51" s="10">
        <v>19</v>
      </c>
      <c r="K51" s="10">
        <v>0</v>
      </c>
      <c r="L51" s="10">
        <v>30</v>
      </c>
      <c r="M51" s="10">
        <v>0</v>
      </c>
      <c r="N51" s="10">
        <v>14</v>
      </c>
      <c r="O51" s="10">
        <v>0</v>
      </c>
      <c r="P51" s="10">
        <v>0</v>
      </c>
      <c r="Q51" s="10">
        <v>37</v>
      </c>
      <c r="R51" s="10">
        <v>1</v>
      </c>
      <c r="S51" s="10">
        <v>0</v>
      </c>
      <c r="T51" s="10">
        <v>1</v>
      </c>
      <c r="U51" s="10">
        <v>2</v>
      </c>
      <c r="V51" s="10">
        <v>6</v>
      </c>
      <c r="W51" s="10">
        <v>8</v>
      </c>
      <c r="X51" s="10">
        <v>0</v>
      </c>
      <c r="Y51" s="10">
        <v>5</v>
      </c>
      <c r="Z51" s="10">
        <v>17</v>
      </c>
      <c r="AA51" s="10">
        <v>0</v>
      </c>
      <c r="AB51" s="10">
        <v>0</v>
      </c>
      <c r="AC51" s="10">
        <v>2</v>
      </c>
      <c r="AD51" s="10">
        <v>44</v>
      </c>
      <c r="AE51" s="10">
        <v>0</v>
      </c>
      <c r="AF51" s="10">
        <v>0</v>
      </c>
      <c r="AG51" s="10">
        <v>0</v>
      </c>
      <c r="AH51" s="10">
        <f t="shared" si="1"/>
        <v>201</v>
      </c>
      <c r="AI51" s="10">
        <f t="shared" si="0"/>
        <v>66</v>
      </c>
    </row>
    <row r="52" spans="1:35" x14ac:dyDescent="0.25">
      <c r="A52" s="11"/>
      <c r="B52" s="12" t="s">
        <v>17</v>
      </c>
      <c r="C52" s="13" t="s">
        <v>65</v>
      </c>
      <c r="D52" s="10">
        <v>5</v>
      </c>
      <c r="E52" s="10">
        <v>2</v>
      </c>
      <c r="F52" s="10">
        <v>0</v>
      </c>
      <c r="G52" s="10">
        <v>2</v>
      </c>
      <c r="H52" s="10">
        <v>3</v>
      </c>
      <c r="I52" s="10">
        <v>0</v>
      </c>
      <c r="J52" s="10">
        <v>5</v>
      </c>
      <c r="K52" s="10">
        <v>0</v>
      </c>
      <c r="L52" s="10">
        <v>5</v>
      </c>
      <c r="M52" s="10">
        <v>0</v>
      </c>
      <c r="N52" s="10">
        <v>2</v>
      </c>
      <c r="O52" s="10">
        <v>0</v>
      </c>
      <c r="P52" s="10">
        <v>0</v>
      </c>
      <c r="Q52" s="10">
        <v>2</v>
      </c>
      <c r="R52" s="10">
        <v>0</v>
      </c>
      <c r="S52" s="10">
        <v>0</v>
      </c>
      <c r="T52" s="10">
        <v>0</v>
      </c>
      <c r="U52" s="10">
        <v>0</v>
      </c>
      <c r="V52" s="10">
        <v>0</v>
      </c>
      <c r="W52" s="10">
        <v>0</v>
      </c>
      <c r="X52" s="10">
        <v>0</v>
      </c>
      <c r="Y52" s="10">
        <v>2</v>
      </c>
      <c r="Z52" s="10">
        <v>4</v>
      </c>
      <c r="AA52" s="10">
        <v>0</v>
      </c>
      <c r="AB52" s="10">
        <v>0</v>
      </c>
      <c r="AC52" s="10">
        <v>0</v>
      </c>
      <c r="AD52" s="10">
        <v>3</v>
      </c>
      <c r="AE52" s="10">
        <v>0</v>
      </c>
      <c r="AF52" s="10">
        <v>1</v>
      </c>
      <c r="AG52" s="10">
        <v>1</v>
      </c>
      <c r="AH52" s="10">
        <f t="shared" si="1"/>
        <v>28</v>
      </c>
      <c r="AI52" s="10">
        <f t="shared" si="0"/>
        <v>9</v>
      </c>
    </row>
    <row r="53" spans="1:35" x14ac:dyDescent="0.25">
      <c r="A53" s="11"/>
      <c r="B53" s="12" t="s">
        <v>19</v>
      </c>
      <c r="C53" s="13" t="s">
        <v>66</v>
      </c>
      <c r="D53" s="10">
        <v>7</v>
      </c>
      <c r="E53" s="10">
        <v>1</v>
      </c>
      <c r="F53" s="10">
        <v>0</v>
      </c>
      <c r="G53" s="10">
        <v>4</v>
      </c>
      <c r="H53" s="10">
        <v>3</v>
      </c>
      <c r="I53" s="10">
        <v>0</v>
      </c>
      <c r="J53" s="10">
        <v>4</v>
      </c>
      <c r="K53" s="10">
        <v>0</v>
      </c>
      <c r="L53" s="10">
        <v>4</v>
      </c>
      <c r="M53" s="10">
        <v>0</v>
      </c>
      <c r="N53" s="10">
        <v>1</v>
      </c>
      <c r="O53" s="10">
        <v>0</v>
      </c>
      <c r="P53" s="10">
        <v>0</v>
      </c>
      <c r="Q53" s="10">
        <v>0</v>
      </c>
      <c r="R53" s="10">
        <v>0</v>
      </c>
      <c r="S53" s="10">
        <v>0</v>
      </c>
      <c r="T53" s="10">
        <v>0</v>
      </c>
      <c r="U53" s="10">
        <v>0</v>
      </c>
      <c r="V53" s="10">
        <v>1</v>
      </c>
      <c r="W53" s="10">
        <v>0</v>
      </c>
      <c r="X53" s="10">
        <v>0</v>
      </c>
      <c r="Y53" s="10">
        <v>2</v>
      </c>
      <c r="Z53" s="10">
        <v>4</v>
      </c>
      <c r="AA53" s="10">
        <v>0</v>
      </c>
      <c r="AB53" s="10">
        <v>0</v>
      </c>
      <c r="AC53" s="10">
        <v>0</v>
      </c>
      <c r="AD53" s="10">
        <v>9</v>
      </c>
      <c r="AE53" s="10">
        <v>0</v>
      </c>
      <c r="AF53" s="10">
        <v>0</v>
      </c>
      <c r="AG53" s="10">
        <v>0</v>
      </c>
      <c r="AH53" s="10">
        <f t="shared" si="1"/>
        <v>33</v>
      </c>
      <c r="AI53" s="10">
        <f t="shared" si="0"/>
        <v>7</v>
      </c>
    </row>
    <row r="54" spans="1:35" x14ac:dyDescent="0.25">
      <c r="A54" s="11"/>
      <c r="B54" s="12" t="s">
        <v>26</v>
      </c>
      <c r="C54" s="13" t="s">
        <v>67</v>
      </c>
      <c r="D54" s="10">
        <v>6</v>
      </c>
      <c r="E54" s="10">
        <v>1</v>
      </c>
      <c r="F54" s="10">
        <v>0</v>
      </c>
      <c r="G54" s="10">
        <v>1</v>
      </c>
      <c r="H54" s="10">
        <v>3</v>
      </c>
      <c r="I54" s="10">
        <v>0</v>
      </c>
      <c r="J54" s="10">
        <v>0</v>
      </c>
      <c r="K54" s="10">
        <v>0</v>
      </c>
      <c r="L54" s="10">
        <v>1</v>
      </c>
      <c r="M54" s="10">
        <v>0</v>
      </c>
      <c r="N54" s="10">
        <v>2</v>
      </c>
      <c r="O54" s="10">
        <v>0</v>
      </c>
      <c r="P54" s="10">
        <v>0</v>
      </c>
      <c r="Q54" s="10">
        <v>0</v>
      </c>
      <c r="R54" s="10">
        <v>0</v>
      </c>
      <c r="S54" s="10">
        <v>0</v>
      </c>
      <c r="T54" s="10">
        <v>0</v>
      </c>
      <c r="U54" s="10">
        <v>0</v>
      </c>
      <c r="V54" s="10">
        <v>0</v>
      </c>
      <c r="W54" s="10">
        <v>0</v>
      </c>
      <c r="X54" s="10">
        <v>0</v>
      </c>
      <c r="Y54" s="10">
        <v>1</v>
      </c>
      <c r="Z54" s="10">
        <v>1</v>
      </c>
      <c r="AA54" s="10">
        <v>0</v>
      </c>
      <c r="AB54" s="10">
        <v>0</v>
      </c>
      <c r="AC54" s="10">
        <v>2</v>
      </c>
      <c r="AD54" s="10">
        <v>3</v>
      </c>
      <c r="AE54" s="10">
        <v>0</v>
      </c>
      <c r="AF54" s="10">
        <v>0</v>
      </c>
      <c r="AG54" s="10">
        <v>0</v>
      </c>
      <c r="AH54" s="10">
        <f t="shared" si="1"/>
        <v>16</v>
      </c>
      <c r="AI54" s="10">
        <f t="shared" si="0"/>
        <v>5</v>
      </c>
    </row>
    <row r="55" spans="1:35" x14ac:dyDescent="0.25">
      <c r="A55" s="11"/>
      <c r="B55" s="12" t="s">
        <v>54</v>
      </c>
      <c r="C55" s="13" t="s">
        <v>68</v>
      </c>
      <c r="D55" s="10">
        <v>1</v>
      </c>
      <c r="E55" s="10">
        <v>2</v>
      </c>
      <c r="F55" s="10">
        <v>0</v>
      </c>
      <c r="G55" s="10">
        <v>0</v>
      </c>
      <c r="H55" s="10">
        <v>2</v>
      </c>
      <c r="I55" s="10">
        <v>0</v>
      </c>
      <c r="J55" s="10">
        <v>1</v>
      </c>
      <c r="K55" s="10">
        <v>0</v>
      </c>
      <c r="L55" s="10">
        <v>0</v>
      </c>
      <c r="M55" s="10">
        <v>0</v>
      </c>
      <c r="N55" s="10">
        <v>1</v>
      </c>
      <c r="O55" s="10">
        <v>0</v>
      </c>
      <c r="P55" s="10">
        <v>0</v>
      </c>
      <c r="Q55" s="10">
        <v>0</v>
      </c>
      <c r="R55" s="10">
        <v>0</v>
      </c>
      <c r="S55" s="10">
        <v>0</v>
      </c>
      <c r="T55" s="10">
        <v>1</v>
      </c>
      <c r="U55" s="10">
        <v>1</v>
      </c>
      <c r="V55" s="10">
        <v>0</v>
      </c>
      <c r="W55" s="10">
        <v>0</v>
      </c>
      <c r="X55" s="10">
        <v>0</v>
      </c>
      <c r="Y55" s="10">
        <v>0</v>
      </c>
      <c r="Z55" s="10">
        <v>1</v>
      </c>
      <c r="AA55" s="10">
        <v>0</v>
      </c>
      <c r="AB55" s="10">
        <v>0</v>
      </c>
      <c r="AC55" s="10">
        <v>1</v>
      </c>
      <c r="AD55" s="10">
        <v>0</v>
      </c>
      <c r="AE55" s="10">
        <v>0</v>
      </c>
      <c r="AF55" s="10">
        <v>0</v>
      </c>
      <c r="AG55" s="10">
        <v>0</v>
      </c>
      <c r="AH55" s="10">
        <f t="shared" si="1"/>
        <v>7</v>
      </c>
      <c r="AI55" s="10">
        <f t="shared" si="0"/>
        <v>4</v>
      </c>
    </row>
    <row r="56" spans="1:35" x14ac:dyDescent="0.25">
      <c r="A56" s="11"/>
      <c r="B56" s="12" t="s">
        <v>56</v>
      </c>
      <c r="C56" s="13" t="s">
        <v>69</v>
      </c>
      <c r="D56" s="10">
        <v>13</v>
      </c>
      <c r="E56" s="10">
        <v>2</v>
      </c>
      <c r="F56" s="10">
        <v>0</v>
      </c>
      <c r="G56" s="10">
        <v>6</v>
      </c>
      <c r="H56" s="10">
        <v>3</v>
      </c>
      <c r="I56" s="10">
        <v>0</v>
      </c>
      <c r="J56" s="10">
        <v>4</v>
      </c>
      <c r="K56" s="10">
        <v>0</v>
      </c>
      <c r="L56" s="10">
        <v>2</v>
      </c>
      <c r="M56" s="10">
        <v>0</v>
      </c>
      <c r="N56" s="10">
        <v>2</v>
      </c>
      <c r="O56" s="10">
        <v>0</v>
      </c>
      <c r="P56" s="10">
        <v>0</v>
      </c>
      <c r="Q56" s="10">
        <v>2</v>
      </c>
      <c r="R56" s="10">
        <v>1</v>
      </c>
      <c r="S56" s="10">
        <v>0</v>
      </c>
      <c r="T56" s="10">
        <v>0</v>
      </c>
      <c r="U56" s="10">
        <v>0</v>
      </c>
      <c r="V56" s="10">
        <v>0</v>
      </c>
      <c r="W56" s="10">
        <v>0</v>
      </c>
      <c r="X56" s="10">
        <v>0</v>
      </c>
      <c r="Y56" s="10">
        <v>2</v>
      </c>
      <c r="Z56" s="10">
        <v>4</v>
      </c>
      <c r="AA56" s="10">
        <v>0</v>
      </c>
      <c r="AB56" s="10">
        <v>0</v>
      </c>
      <c r="AC56" s="10">
        <v>0</v>
      </c>
      <c r="AD56" s="10">
        <v>9</v>
      </c>
      <c r="AE56" s="10">
        <v>0</v>
      </c>
      <c r="AF56" s="10">
        <v>0</v>
      </c>
      <c r="AG56" s="10">
        <v>0</v>
      </c>
      <c r="AH56" s="10">
        <f t="shared" si="1"/>
        <v>38</v>
      </c>
      <c r="AI56" s="10">
        <f t="shared" si="0"/>
        <v>12</v>
      </c>
    </row>
    <row r="57" spans="1:35" x14ac:dyDescent="0.25">
      <c r="A57" s="11"/>
      <c r="B57" s="12" t="s">
        <v>58</v>
      </c>
      <c r="C57" s="13" t="s">
        <v>70</v>
      </c>
      <c r="D57" s="10">
        <v>7</v>
      </c>
      <c r="E57" s="10">
        <v>5</v>
      </c>
      <c r="F57" s="10">
        <v>0</v>
      </c>
      <c r="G57" s="10">
        <v>2</v>
      </c>
      <c r="H57" s="10">
        <v>3</v>
      </c>
      <c r="I57" s="10">
        <v>0</v>
      </c>
      <c r="J57" s="10">
        <v>3</v>
      </c>
      <c r="K57" s="10">
        <v>0</v>
      </c>
      <c r="L57" s="10">
        <v>1</v>
      </c>
      <c r="M57" s="10">
        <v>0</v>
      </c>
      <c r="N57" s="10">
        <v>3</v>
      </c>
      <c r="O57" s="10">
        <v>0</v>
      </c>
      <c r="P57" s="10">
        <v>0</v>
      </c>
      <c r="Q57" s="10">
        <v>1</v>
      </c>
      <c r="R57" s="10">
        <v>1</v>
      </c>
      <c r="S57" s="10">
        <v>0</v>
      </c>
      <c r="T57" s="10">
        <v>0</v>
      </c>
      <c r="U57" s="10">
        <v>0</v>
      </c>
      <c r="V57" s="10">
        <v>0</v>
      </c>
      <c r="W57" s="10">
        <v>0</v>
      </c>
      <c r="X57" s="10">
        <v>0</v>
      </c>
      <c r="Y57" s="10">
        <v>3</v>
      </c>
      <c r="Z57" s="10">
        <v>2</v>
      </c>
      <c r="AA57" s="10">
        <v>0</v>
      </c>
      <c r="AB57" s="10">
        <v>0</v>
      </c>
      <c r="AC57" s="10">
        <v>6</v>
      </c>
      <c r="AD57" s="10">
        <v>5</v>
      </c>
      <c r="AE57" s="10">
        <v>0</v>
      </c>
      <c r="AF57" s="10">
        <v>0</v>
      </c>
      <c r="AG57" s="10">
        <v>0</v>
      </c>
      <c r="AH57" s="10">
        <f t="shared" si="1"/>
        <v>25</v>
      </c>
      <c r="AI57" s="10">
        <f t="shared" si="0"/>
        <v>17</v>
      </c>
    </row>
    <row r="58" spans="1:35" x14ac:dyDescent="0.25">
      <c r="A58" s="11"/>
      <c r="B58" s="12" t="s">
        <v>60</v>
      </c>
      <c r="C58" s="13" t="s">
        <v>71</v>
      </c>
      <c r="D58" s="10">
        <v>10</v>
      </c>
      <c r="E58" s="10">
        <v>2</v>
      </c>
      <c r="F58" s="10">
        <v>0</v>
      </c>
      <c r="G58" s="10">
        <v>0</v>
      </c>
      <c r="H58" s="10">
        <v>4</v>
      </c>
      <c r="I58" s="10">
        <v>0</v>
      </c>
      <c r="J58" s="10">
        <v>4</v>
      </c>
      <c r="K58" s="10">
        <v>0</v>
      </c>
      <c r="L58" s="10">
        <v>0</v>
      </c>
      <c r="M58" s="10">
        <v>0</v>
      </c>
      <c r="N58" s="10">
        <v>2</v>
      </c>
      <c r="O58" s="10">
        <v>0</v>
      </c>
      <c r="P58" s="10">
        <v>0</v>
      </c>
      <c r="Q58" s="10">
        <v>0</v>
      </c>
      <c r="R58" s="10">
        <v>0</v>
      </c>
      <c r="S58" s="10">
        <v>0</v>
      </c>
      <c r="T58" s="10">
        <v>0</v>
      </c>
      <c r="U58" s="10">
        <v>0</v>
      </c>
      <c r="V58" s="10">
        <v>0</v>
      </c>
      <c r="W58" s="10">
        <v>0</v>
      </c>
      <c r="X58" s="10">
        <v>0</v>
      </c>
      <c r="Y58" s="10">
        <v>1</v>
      </c>
      <c r="Z58" s="10">
        <v>3</v>
      </c>
      <c r="AA58" s="10">
        <v>0</v>
      </c>
      <c r="AB58" s="10">
        <v>0</v>
      </c>
      <c r="AC58" s="10">
        <v>2</v>
      </c>
      <c r="AD58" s="10">
        <v>10</v>
      </c>
      <c r="AE58" s="10">
        <v>0</v>
      </c>
      <c r="AF58" s="10">
        <v>0</v>
      </c>
      <c r="AG58" s="10">
        <v>0</v>
      </c>
      <c r="AH58" s="10">
        <f t="shared" si="1"/>
        <v>33</v>
      </c>
      <c r="AI58" s="10">
        <f t="shared" si="0"/>
        <v>5</v>
      </c>
    </row>
    <row r="59" spans="1:35" x14ac:dyDescent="0.25">
      <c r="A59" s="11"/>
      <c r="B59" s="12" t="s">
        <v>72</v>
      </c>
      <c r="C59" s="13" t="s">
        <v>73</v>
      </c>
      <c r="D59" s="10">
        <v>6</v>
      </c>
      <c r="E59" s="10">
        <v>7</v>
      </c>
      <c r="F59" s="10">
        <v>0</v>
      </c>
      <c r="G59" s="10">
        <v>4</v>
      </c>
      <c r="H59" s="10">
        <v>0</v>
      </c>
      <c r="I59" s="10">
        <v>0</v>
      </c>
      <c r="J59" s="10">
        <v>3</v>
      </c>
      <c r="K59" s="10">
        <v>0</v>
      </c>
      <c r="L59" s="10">
        <v>0</v>
      </c>
      <c r="M59" s="10">
        <v>0</v>
      </c>
      <c r="N59" s="10">
        <v>1</v>
      </c>
      <c r="O59" s="10">
        <v>0</v>
      </c>
      <c r="P59" s="10">
        <v>0</v>
      </c>
      <c r="Q59" s="10">
        <v>0</v>
      </c>
      <c r="R59" s="10">
        <v>0</v>
      </c>
      <c r="S59" s="10">
        <v>0</v>
      </c>
      <c r="T59" s="10">
        <v>0</v>
      </c>
      <c r="U59" s="10">
        <v>0</v>
      </c>
      <c r="V59" s="10">
        <v>0</v>
      </c>
      <c r="W59" s="10">
        <v>0</v>
      </c>
      <c r="X59" s="10">
        <v>0</v>
      </c>
      <c r="Y59" s="10">
        <v>5</v>
      </c>
      <c r="Z59" s="10">
        <v>5</v>
      </c>
      <c r="AA59" s="10">
        <v>0</v>
      </c>
      <c r="AB59" s="10">
        <v>0</v>
      </c>
      <c r="AC59" s="10">
        <v>1</v>
      </c>
      <c r="AD59" s="10">
        <v>4</v>
      </c>
      <c r="AE59" s="10">
        <v>0</v>
      </c>
      <c r="AF59" s="10">
        <v>0</v>
      </c>
      <c r="AG59" s="10">
        <v>0</v>
      </c>
      <c r="AH59" s="10">
        <f t="shared" si="1"/>
        <v>19</v>
      </c>
      <c r="AI59" s="10">
        <f t="shared" si="0"/>
        <v>17</v>
      </c>
    </row>
    <row r="60" spans="1:35" x14ac:dyDescent="0.25">
      <c r="A60" s="11"/>
      <c r="B60" s="12" t="s">
        <v>74</v>
      </c>
      <c r="C60" s="13" t="s">
        <v>75</v>
      </c>
      <c r="D60" s="10">
        <v>9</v>
      </c>
      <c r="E60" s="10">
        <v>2</v>
      </c>
      <c r="F60" s="10">
        <v>0</v>
      </c>
      <c r="G60" s="10">
        <v>5</v>
      </c>
      <c r="H60" s="10">
        <v>5</v>
      </c>
      <c r="I60" s="10">
        <v>0</v>
      </c>
      <c r="J60" s="10">
        <v>2</v>
      </c>
      <c r="K60" s="10">
        <v>0</v>
      </c>
      <c r="L60" s="10">
        <v>0</v>
      </c>
      <c r="M60" s="10">
        <v>0</v>
      </c>
      <c r="N60" s="10">
        <v>2</v>
      </c>
      <c r="O60" s="10">
        <v>0</v>
      </c>
      <c r="P60" s="10">
        <v>0</v>
      </c>
      <c r="Q60" s="10">
        <v>0</v>
      </c>
      <c r="R60" s="10">
        <v>0</v>
      </c>
      <c r="S60" s="10">
        <v>0</v>
      </c>
      <c r="T60" s="10">
        <v>0</v>
      </c>
      <c r="U60" s="10">
        <v>1</v>
      </c>
      <c r="V60" s="10">
        <v>0</v>
      </c>
      <c r="W60" s="10">
        <v>0</v>
      </c>
      <c r="X60" s="10">
        <v>0</v>
      </c>
      <c r="Y60" s="10">
        <v>0</v>
      </c>
      <c r="Z60" s="10">
        <v>2</v>
      </c>
      <c r="AA60" s="10">
        <v>0</v>
      </c>
      <c r="AB60" s="10">
        <v>0</v>
      </c>
      <c r="AC60" s="10">
        <v>1</v>
      </c>
      <c r="AD60" s="10">
        <v>10</v>
      </c>
      <c r="AE60" s="10">
        <v>0</v>
      </c>
      <c r="AF60" s="10">
        <v>0</v>
      </c>
      <c r="AG60" s="10">
        <v>0</v>
      </c>
      <c r="AH60" s="10">
        <f t="shared" si="1"/>
        <v>30</v>
      </c>
      <c r="AI60" s="10">
        <f t="shared" si="0"/>
        <v>9</v>
      </c>
    </row>
    <row r="61" spans="1:35" x14ac:dyDescent="0.25">
      <c r="A61" s="11"/>
      <c r="B61" s="12" t="s">
        <v>76</v>
      </c>
      <c r="C61" s="13" t="s">
        <v>77</v>
      </c>
      <c r="D61" s="10">
        <v>2</v>
      </c>
      <c r="E61" s="10">
        <v>0</v>
      </c>
      <c r="F61" s="10">
        <v>0</v>
      </c>
      <c r="G61" s="10">
        <v>0</v>
      </c>
      <c r="H61" s="10">
        <v>0</v>
      </c>
      <c r="I61" s="10">
        <v>0</v>
      </c>
      <c r="J61" s="10">
        <v>1</v>
      </c>
      <c r="K61" s="10">
        <v>0</v>
      </c>
      <c r="L61" s="10">
        <v>0</v>
      </c>
      <c r="M61" s="10">
        <v>0</v>
      </c>
      <c r="N61" s="10">
        <v>0</v>
      </c>
      <c r="O61" s="10">
        <v>0</v>
      </c>
      <c r="P61" s="10">
        <v>0</v>
      </c>
      <c r="Q61" s="10">
        <v>0</v>
      </c>
      <c r="R61" s="10">
        <v>0</v>
      </c>
      <c r="S61" s="10">
        <v>0</v>
      </c>
      <c r="T61" s="10">
        <v>0</v>
      </c>
      <c r="U61" s="10">
        <v>0</v>
      </c>
      <c r="V61" s="10">
        <v>0</v>
      </c>
      <c r="W61" s="10">
        <v>0</v>
      </c>
      <c r="X61" s="10">
        <v>0</v>
      </c>
      <c r="Y61" s="10">
        <v>0</v>
      </c>
      <c r="Z61" s="10">
        <v>1</v>
      </c>
      <c r="AA61" s="10">
        <v>0</v>
      </c>
      <c r="AB61" s="10">
        <v>0</v>
      </c>
      <c r="AC61" s="10">
        <v>1</v>
      </c>
      <c r="AD61" s="10">
        <v>1</v>
      </c>
      <c r="AE61" s="10">
        <v>0</v>
      </c>
      <c r="AF61" s="10">
        <v>0</v>
      </c>
      <c r="AG61" s="10">
        <v>0</v>
      </c>
      <c r="AH61" s="10">
        <f t="shared" si="1"/>
        <v>5</v>
      </c>
      <c r="AI61" s="10">
        <f t="shared" si="0"/>
        <v>1</v>
      </c>
    </row>
    <row r="62" spans="1:35" x14ac:dyDescent="0.25">
      <c r="A62" s="11"/>
      <c r="B62" s="12" t="s">
        <v>78</v>
      </c>
      <c r="C62" s="13" t="s">
        <v>79</v>
      </c>
      <c r="D62" s="10">
        <v>0</v>
      </c>
      <c r="E62" s="10">
        <v>0</v>
      </c>
      <c r="F62" s="10">
        <v>0</v>
      </c>
      <c r="G62" s="10">
        <v>0</v>
      </c>
      <c r="H62" s="10">
        <v>0</v>
      </c>
      <c r="I62" s="10">
        <v>0</v>
      </c>
      <c r="J62" s="10">
        <v>0</v>
      </c>
      <c r="K62" s="10">
        <v>0</v>
      </c>
      <c r="L62" s="10">
        <v>0</v>
      </c>
      <c r="M62" s="10">
        <v>0</v>
      </c>
      <c r="N62" s="10">
        <v>0</v>
      </c>
      <c r="O62" s="10">
        <v>0</v>
      </c>
      <c r="P62" s="10">
        <v>0</v>
      </c>
      <c r="Q62" s="10">
        <v>0</v>
      </c>
      <c r="R62" s="10">
        <v>0</v>
      </c>
      <c r="S62" s="10">
        <v>0</v>
      </c>
      <c r="T62" s="10">
        <v>0</v>
      </c>
      <c r="U62" s="10">
        <v>0</v>
      </c>
      <c r="V62" s="10">
        <v>0</v>
      </c>
      <c r="W62" s="10">
        <v>0</v>
      </c>
      <c r="X62" s="10">
        <v>0</v>
      </c>
      <c r="Y62" s="10">
        <v>0</v>
      </c>
      <c r="Z62" s="10">
        <v>0</v>
      </c>
      <c r="AA62" s="10">
        <v>0</v>
      </c>
      <c r="AB62" s="10">
        <v>0</v>
      </c>
      <c r="AC62" s="10">
        <v>0</v>
      </c>
      <c r="AD62" s="10">
        <v>0</v>
      </c>
      <c r="AE62" s="10">
        <v>0</v>
      </c>
      <c r="AF62" s="10">
        <v>0</v>
      </c>
      <c r="AG62" s="10">
        <v>0</v>
      </c>
      <c r="AH62" s="10">
        <f t="shared" si="1"/>
        <v>0</v>
      </c>
      <c r="AI62" s="10">
        <f t="shared" si="0"/>
        <v>0</v>
      </c>
    </row>
    <row r="63" spans="1:35" x14ac:dyDescent="0.25">
      <c r="A63" s="15"/>
      <c r="B63" s="16"/>
      <c r="C63" s="17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</row>
    <row r="64" spans="1:35" x14ac:dyDescent="0.25">
      <c r="A64" s="11" t="s">
        <v>80</v>
      </c>
      <c r="B64" s="14" t="s">
        <v>81</v>
      </c>
      <c r="C64" s="13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</row>
    <row r="65" spans="1:35" x14ac:dyDescent="0.25">
      <c r="A65" s="15"/>
      <c r="B65" s="12" t="s">
        <v>82</v>
      </c>
      <c r="C65" s="13" t="s">
        <v>83</v>
      </c>
      <c r="D65" s="10">
        <v>0</v>
      </c>
      <c r="E65" s="10">
        <v>0</v>
      </c>
      <c r="F65" s="10">
        <v>0</v>
      </c>
      <c r="G65" s="10">
        <v>0</v>
      </c>
      <c r="H65" s="10">
        <v>0</v>
      </c>
      <c r="I65" s="10">
        <v>0</v>
      </c>
      <c r="J65" s="10">
        <v>0</v>
      </c>
      <c r="K65" s="10">
        <v>0</v>
      </c>
      <c r="L65" s="10">
        <v>0</v>
      </c>
      <c r="M65" s="10">
        <v>0</v>
      </c>
      <c r="N65" s="10">
        <v>0</v>
      </c>
      <c r="O65" s="10">
        <v>0</v>
      </c>
      <c r="P65" s="10">
        <v>0</v>
      </c>
      <c r="Q65" s="10">
        <v>0</v>
      </c>
      <c r="R65" s="10">
        <v>0</v>
      </c>
      <c r="S65" s="10">
        <v>0</v>
      </c>
      <c r="T65" s="10">
        <v>0</v>
      </c>
      <c r="U65" s="10">
        <v>0</v>
      </c>
      <c r="V65" s="10">
        <v>0</v>
      </c>
      <c r="W65" s="10">
        <v>0</v>
      </c>
      <c r="X65" s="10">
        <v>0</v>
      </c>
      <c r="Y65" s="10">
        <v>0</v>
      </c>
      <c r="Z65" s="10">
        <v>0</v>
      </c>
      <c r="AA65" s="10">
        <v>0</v>
      </c>
      <c r="AB65" s="10">
        <v>0</v>
      </c>
      <c r="AC65" s="10">
        <v>0</v>
      </c>
      <c r="AD65" s="10">
        <v>0</v>
      </c>
      <c r="AE65" s="10">
        <v>0</v>
      </c>
      <c r="AF65" s="10">
        <v>0</v>
      </c>
      <c r="AG65" s="10">
        <v>0</v>
      </c>
      <c r="AH65" s="10">
        <f t="shared" si="1"/>
        <v>0</v>
      </c>
      <c r="AI65" s="10">
        <f t="shared" si="0"/>
        <v>0</v>
      </c>
    </row>
    <row r="66" spans="1:35" x14ac:dyDescent="0.25">
      <c r="A66" s="15"/>
      <c r="B66" s="12" t="s">
        <v>82</v>
      </c>
      <c r="C66" s="13" t="s">
        <v>84</v>
      </c>
      <c r="D66" s="10">
        <v>4</v>
      </c>
      <c r="E66" s="10">
        <v>1</v>
      </c>
      <c r="F66" s="10">
        <v>0</v>
      </c>
      <c r="G66" s="10">
        <v>0</v>
      </c>
      <c r="H66" s="10">
        <v>1</v>
      </c>
      <c r="I66" s="10">
        <v>0</v>
      </c>
      <c r="J66" s="10">
        <v>0</v>
      </c>
      <c r="K66" s="10">
        <v>0</v>
      </c>
      <c r="L66" s="10">
        <v>0</v>
      </c>
      <c r="M66" s="10">
        <v>0</v>
      </c>
      <c r="N66" s="10">
        <v>0</v>
      </c>
      <c r="O66" s="10">
        <v>0</v>
      </c>
      <c r="P66" s="10">
        <v>0</v>
      </c>
      <c r="Q66" s="10">
        <v>0</v>
      </c>
      <c r="R66" s="10">
        <v>0</v>
      </c>
      <c r="S66" s="10">
        <v>0</v>
      </c>
      <c r="T66" s="10">
        <v>1</v>
      </c>
      <c r="U66" s="10">
        <v>1</v>
      </c>
      <c r="V66" s="10">
        <v>0</v>
      </c>
      <c r="W66" s="10">
        <v>0</v>
      </c>
      <c r="X66" s="10">
        <v>0</v>
      </c>
      <c r="Y66" s="10">
        <v>0</v>
      </c>
      <c r="Z66" s="10">
        <v>0</v>
      </c>
      <c r="AA66" s="10">
        <v>0</v>
      </c>
      <c r="AB66" s="10">
        <v>0</v>
      </c>
      <c r="AC66" s="10">
        <v>0</v>
      </c>
      <c r="AD66" s="10">
        <v>1</v>
      </c>
      <c r="AE66" s="10">
        <v>0</v>
      </c>
      <c r="AF66" s="10">
        <v>1</v>
      </c>
      <c r="AG66" s="10">
        <v>1</v>
      </c>
      <c r="AH66" s="10">
        <f t="shared" si="1"/>
        <v>8</v>
      </c>
      <c r="AI66" s="10">
        <f t="shared" si="0"/>
        <v>3</v>
      </c>
    </row>
    <row r="67" spans="1:35" x14ac:dyDescent="0.25">
      <c r="A67" s="15"/>
      <c r="B67" s="12" t="s">
        <v>82</v>
      </c>
      <c r="C67" s="13" t="s">
        <v>85</v>
      </c>
      <c r="D67" s="10">
        <v>16</v>
      </c>
      <c r="E67" s="10">
        <v>1</v>
      </c>
      <c r="F67" s="10">
        <v>0</v>
      </c>
      <c r="G67" s="10">
        <v>3</v>
      </c>
      <c r="H67" s="10">
        <v>5</v>
      </c>
      <c r="I67" s="10">
        <v>0</v>
      </c>
      <c r="J67" s="10">
        <v>6</v>
      </c>
      <c r="K67" s="10">
        <v>0</v>
      </c>
      <c r="L67" s="10">
        <v>2</v>
      </c>
      <c r="M67" s="10">
        <v>0</v>
      </c>
      <c r="N67" s="10">
        <v>4</v>
      </c>
      <c r="O67" s="10">
        <v>0</v>
      </c>
      <c r="P67" s="10">
        <v>0</v>
      </c>
      <c r="Q67" s="10">
        <v>4</v>
      </c>
      <c r="R67" s="10">
        <v>1</v>
      </c>
      <c r="S67" s="10">
        <v>0</v>
      </c>
      <c r="T67" s="10">
        <v>0</v>
      </c>
      <c r="U67" s="10">
        <v>0</v>
      </c>
      <c r="V67" s="10">
        <v>0</v>
      </c>
      <c r="W67" s="10">
        <v>0</v>
      </c>
      <c r="X67" s="10">
        <v>0</v>
      </c>
      <c r="Y67" s="10">
        <v>2</v>
      </c>
      <c r="Z67" s="10">
        <v>5</v>
      </c>
      <c r="AA67" s="10">
        <v>0</v>
      </c>
      <c r="AB67" s="10">
        <v>0</v>
      </c>
      <c r="AC67" s="10">
        <v>0</v>
      </c>
      <c r="AD67" s="10">
        <v>13</v>
      </c>
      <c r="AE67" s="10">
        <v>0</v>
      </c>
      <c r="AF67" s="10">
        <v>0</v>
      </c>
      <c r="AG67" s="10">
        <v>0</v>
      </c>
      <c r="AH67" s="10">
        <f t="shared" si="1"/>
        <v>52</v>
      </c>
      <c r="AI67" s="10">
        <f t="shared" si="0"/>
        <v>10</v>
      </c>
    </row>
    <row r="68" spans="1:35" x14ac:dyDescent="0.25">
      <c r="A68" s="15"/>
      <c r="B68" s="12" t="s">
        <v>82</v>
      </c>
      <c r="C68" s="13" t="s">
        <v>86</v>
      </c>
      <c r="D68" s="10">
        <v>85</v>
      </c>
      <c r="E68" s="10">
        <v>20</v>
      </c>
      <c r="F68" s="10">
        <v>0</v>
      </c>
      <c r="G68" s="10">
        <v>20</v>
      </c>
      <c r="H68" s="10">
        <v>34</v>
      </c>
      <c r="I68" s="10">
        <v>0</v>
      </c>
      <c r="J68" s="10">
        <v>36</v>
      </c>
      <c r="K68" s="10">
        <v>0</v>
      </c>
      <c r="L68" s="10">
        <v>29</v>
      </c>
      <c r="M68" s="10">
        <v>0</v>
      </c>
      <c r="N68" s="10">
        <v>19</v>
      </c>
      <c r="O68" s="10">
        <v>0</v>
      </c>
      <c r="P68" s="10">
        <v>0</v>
      </c>
      <c r="Q68" s="10">
        <v>30</v>
      </c>
      <c r="R68" s="10">
        <v>2</v>
      </c>
      <c r="S68" s="10">
        <v>0</v>
      </c>
      <c r="T68" s="10">
        <v>1</v>
      </c>
      <c r="U68" s="10">
        <v>3</v>
      </c>
      <c r="V68" s="10">
        <v>3</v>
      </c>
      <c r="W68" s="10">
        <v>2</v>
      </c>
      <c r="X68" s="10">
        <v>0</v>
      </c>
      <c r="Y68" s="10">
        <v>13</v>
      </c>
      <c r="Z68" s="10">
        <v>36</v>
      </c>
      <c r="AA68" s="10">
        <v>0</v>
      </c>
      <c r="AB68" s="10">
        <v>0</v>
      </c>
      <c r="AC68" s="10">
        <v>10</v>
      </c>
      <c r="AD68" s="10">
        <v>74</v>
      </c>
      <c r="AE68" s="10">
        <v>0</v>
      </c>
      <c r="AF68" s="10">
        <v>0</v>
      </c>
      <c r="AG68" s="10">
        <v>0</v>
      </c>
      <c r="AH68" s="10">
        <f t="shared" si="1"/>
        <v>319</v>
      </c>
      <c r="AI68" s="10">
        <f t="shared" si="0"/>
        <v>98</v>
      </c>
    </row>
    <row r="69" spans="1:35" x14ac:dyDescent="0.25">
      <c r="A69" s="15"/>
      <c r="B69" s="12" t="s">
        <v>82</v>
      </c>
      <c r="C69" s="13" t="s">
        <v>87</v>
      </c>
      <c r="D69" s="10">
        <v>13</v>
      </c>
      <c r="E69" s="10">
        <v>8</v>
      </c>
      <c r="F69" s="10">
        <v>0</v>
      </c>
      <c r="G69" s="10">
        <v>5</v>
      </c>
      <c r="H69" s="10">
        <v>1</v>
      </c>
      <c r="I69" s="10">
        <v>0</v>
      </c>
      <c r="J69" s="10">
        <v>4</v>
      </c>
      <c r="K69" s="10">
        <v>0</v>
      </c>
      <c r="L69" s="10">
        <v>6</v>
      </c>
      <c r="M69" s="10">
        <v>0</v>
      </c>
      <c r="N69" s="10">
        <v>5</v>
      </c>
      <c r="O69" s="10">
        <v>0</v>
      </c>
      <c r="P69" s="10">
        <v>0</v>
      </c>
      <c r="Q69" s="10">
        <v>8</v>
      </c>
      <c r="R69" s="10">
        <v>0</v>
      </c>
      <c r="S69" s="10">
        <v>0</v>
      </c>
      <c r="T69" s="10">
        <v>0</v>
      </c>
      <c r="U69" s="10">
        <v>0</v>
      </c>
      <c r="V69" s="10">
        <v>1</v>
      </c>
      <c r="W69" s="10">
        <v>3</v>
      </c>
      <c r="X69" s="10">
        <v>0</v>
      </c>
      <c r="Y69" s="10">
        <v>6</v>
      </c>
      <c r="Z69" s="10">
        <v>3</v>
      </c>
      <c r="AA69" s="10">
        <v>0</v>
      </c>
      <c r="AB69" s="10">
        <v>0</v>
      </c>
      <c r="AC69" s="10">
        <v>5</v>
      </c>
      <c r="AD69" s="10">
        <v>10</v>
      </c>
      <c r="AE69" s="10">
        <v>0</v>
      </c>
      <c r="AF69" s="10">
        <v>0</v>
      </c>
      <c r="AG69" s="10">
        <v>0</v>
      </c>
      <c r="AH69" s="10">
        <f t="shared" si="1"/>
        <v>43</v>
      </c>
      <c r="AI69" s="10">
        <f t="shared" si="0"/>
        <v>35</v>
      </c>
    </row>
    <row r="70" spans="1:35" x14ac:dyDescent="0.25">
      <c r="A70" s="15"/>
      <c r="B70" s="12" t="s">
        <v>82</v>
      </c>
      <c r="C70" s="13" t="s">
        <v>88</v>
      </c>
      <c r="D70" s="10">
        <v>1</v>
      </c>
      <c r="E70" s="10">
        <v>2</v>
      </c>
      <c r="F70" s="10">
        <v>0</v>
      </c>
      <c r="G70" s="10">
        <v>0</v>
      </c>
      <c r="H70" s="10">
        <v>0</v>
      </c>
      <c r="I70" s="10">
        <v>0</v>
      </c>
      <c r="J70" s="10">
        <v>0</v>
      </c>
      <c r="K70" s="10">
        <v>0</v>
      </c>
      <c r="L70" s="10">
        <v>0</v>
      </c>
      <c r="M70" s="10">
        <v>0</v>
      </c>
      <c r="N70" s="10">
        <v>0</v>
      </c>
      <c r="O70" s="10">
        <v>2</v>
      </c>
      <c r="P70" s="10">
        <v>0</v>
      </c>
      <c r="Q70" s="10">
        <v>0</v>
      </c>
      <c r="R70" s="10">
        <v>0</v>
      </c>
      <c r="S70" s="10">
        <v>0</v>
      </c>
      <c r="T70" s="10">
        <v>0</v>
      </c>
      <c r="U70" s="10">
        <v>0</v>
      </c>
      <c r="V70" s="10">
        <v>3</v>
      </c>
      <c r="W70" s="10">
        <v>3</v>
      </c>
      <c r="X70" s="10">
        <v>0</v>
      </c>
      <c r="Y70" s="10">
        <v>0</v>
      </c>
      <c r="Z70" s="10">
        <v>0</v>
      </c>
      <c r="AA70" s="10">
        <v>0</v>
      </c>
      <c r="AB70" s="10">
        <v>1</v>
      </c>
      <c r="AC70" s="10">
        <v>0</v>
      </c>
      <c r="AD70" s="10">
        <v>0</v>
      </c>
      <c r="AE70" s="10">
        <v>0</v>
      </c>
      <c r="AF70" s="10">
        <v>0</v>
      </c>
      <c r="AG70" s="10">
        <v>0</v>
      </c>
      <c r="AH70" s="10">
        <f t="shared" si="1"/>
        <v>5</v>
      </c>
      <c r="AI70" s="10">
        <f t="shared" si="0"/>
        <v>7</v>
      </c>
    </row>
    <row r="71" spans="1:35" x14ac:dyDescent="0.25">
      <c r="A71" s="15"/>
      <c r="B71" s="16"/>
      <c r="C71" s="17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</row>
    <row r="72" spans="1:35" x14ac:dyDescent="0.25">
      <c r="A72" s="11" t="s">
        <v>89</v>
      </c>
      <c r="B72" s="14" t="s">
        <v>90</v>
      </c>
      <c r="C72" s="13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</row>
    <row r="73" spans="1:35" x14ac:dyDescent="0.25">
      <c r="A73" s="11"/>
      <c r="B73" s="12" t="s">
        <v>82</v>
      </c>
      <c r="C73" s="13" t="s">
        <v>91</v>
      </c>
      <c r="D73" s="10">
        <v>35</v>
      </c>
      <c r="E73" s="10">
        <v>7</v>
      </c>
      <c r="F73" s="10">
        <v>0</v>
      </c>
      <c r="G73" s="10">
        <v>6</v>
      </c>
      <c r="H73" s="10">
        <v>2</v>
      </c>
      <c r="I73" s="10">
        <v>0</v>
      </c>
      <c r="J73" s="10">
        <v>18</v>
      </c>
      <c r="K73" s="10">
        <v>0</v>
      </c>
      <c r="L73" s="10">
        <v>18</v>
      </c>
      <c r="M73" s="10">
        <v>0</v>
      </c>
      <c r="N73" s="10">
        <v>1</v>
      </c>
      <c r="O73" s="10">
        <v>0</v>
      </c>
      <c r="P73" s="10">
        <v>0</v>
      </c>
      <c r="Q73" s="10">
        <v>23</v>
      </c>
      <c r="R73" s="10">
        <v>0</v>
      </c>
      <c r="S73" s="10">
        <v>0</v>
      </c>
      <c r="T73" s="10">
        <v>1</v>
      </c>
      <c r="U73" s="10">
        <v>1</v>
      </c>
      <c r="V73" s="10">
        <v>7</v>
      </c>
      <c r="W73" s="10">
        <v>6</v>
      </c>
      <c r="X73" s="10">
        <v>0</v>
      </c>
      <c r="Y73" s="10">
        <v>5</v>
      </c>
      <c r="Z73" s="10">
        <v>4</v>
      </c>
      <c r="AA73" s="10">
        <v>0</v>
      </c>
      <c r="AB73" s="10">
        <v>0</v>
      </c>
      <c r="AC73" s="10">
        <v>1</v>
      </c>
      <c r="AD73" s="10">
        <v>27</v>
      </c>
      <c r="AE73" s="10">
        <v>0</v>
      </c>
      <c r="AF73" s="10">
        <v>0</v>
      </c>
      <c r="AG73" s="10">
        <v>1</v>
      </c>
      <c r="AH73" s="10">
        <f t="shared" ref="AH73:AH114" si="2">SUMIF($D$7:$AG$7,"L",D73:AG73)</f>
        <v>113</v>
      </c>
      <c r="AI73" s="10">
        <f t="shared" ref="AI73:AI114" si="3">SUMIF($D$7:$AG$7,"P",D73:AG73)</f>
        <v>50</v>
      </c>
    </row>
    <row r="74" spans="1:35" x14ac:dyDescent="0.25">
      <c r="A74" s="11"/>
      <c r="B74" s="12" t="s">
        <v>82</v>
      </c>
      <c r="C74" s="13" t="s">
        <v>92</v>
      </c>
      <c r="D74" s="10">
        <v>28</v>
      </c>
      <c r="E74" s="10">
        <v>10</v>
      </c>
      <c r="F74" s="10">
        <v>0</v>
      </c>
      <c r="G74" s="10">
        <v>11</v>
      </c>
      <c r="H74" s="10">
        <v>11</v>
      </c>
      <c r="I74" s="10">
        <v>0</v>
      </c>
      <c r="J74" s="10">
        <v>10</v>
      </c>
      <c r="K74" s="10">
        <v>0</v>
      </c>
      <c r="L74" s="10">
        <v>4</v>
      </c>
      <c r="M74" s="10">
        <v>0</v>
      </c>
      <c r="N74" s="10">
        <v>5</v>
      </c>
      <c r="O74" s="10">
        <v>0</v>
      </c>
      <c r="P74" s="10">
        <v>0</v>
      </c>
      <c r="Q74" s="10">
        <v>9</v>
      </c>
      <c r="R74" s="10">
        <v>1</v>
      </c>
      <c r="S74" s="10">
        <v>0</v>
      </c>
      <c r="T74" s="10">
        <v>0</v>
      </c>
      <c r="U74" s="10">
        <v>2</v>
      </c>
      <c r="V74" s="10">
        <v>0</v>
      </c>
      <c r="W74" s="10">
        <v>2</v>
      </c>
      <c r="X74" s="10">
        <v>0</v>
      </c>
      <c r="Y74" s="10">
        <v>7</v>
      </c>
      <c r="Z74" s="10">
        <v>14</v>
      </c>
      <c r="AA74" s="10">
        <v>0</v>
      </c>
      <c r="AB74" s="10">
        <v>0</v>
      </c>
      <c r="AC74" s="10">
        <v>0</v>
      </c>
      <c r="AD74" s="10">
        <v>21</v>
      </c>
      <c r="AE74" s="10">
        <v>0</v>
      </c>
      <c r="AF74" s="10">
        <v>1</v>
      </c>
      <c r="AG74" s="10">
        <v>0</v>
      </c>
      <c r="AH74" s="10">
        <f t="shared" si="2"/>
        <v>95</v>
      </c>
      <c r="AI74" s="10">
        <f t="shared" si="3"/>
        <v>41</v>
      </c>
    </row>
    <row r="75" spans="1:35" x14ac:dyDescent="0.25">
      <c r="A75" s="11"/>
      <c r="B75" s="12" t="s">
        <v>82</v>
      </c>
      <c r="C75" s="13" t="s">
        <v>93</v>
      </c>
      <c r="D75" s="10">
        <v>22</v>
      </c>
      <c r="E75" s="10">
        <v>4</v>
      </c>
      <c r="F75" s="10">
        <v>0</v>
      </c>
      <c r="G75" s="10">
        <v>5</v>
      </c>
      <c r="H75" s="10">
        <v>15</v>
      </c>
      <c r="I75" s="10">
        <v>0</v>
      </c>
      <c r="J75" s="10">
        <v>8</v>
      </c>
      <c r="K75" s="10">
        <v>0</v>
      </c>
      <c r="L75" s="10">
        <v>1</v>
      </c>
      <c r="M75" s="10">
        <v>0</v>
      </c>
      <c r="N75" s="10">
        <v>6</v>
      </c>
      <c r="O75" s="10">
        <v>0</v>
      </c>
      <c r="P75" s="10">
        <v>0</v>
      </c>
      <c r="Q75" s="10">
        <v>3</v>
      </c>
      <c r="R75" s="10">
        <v>1</v>
      </c>
      <c r="S75" s="10">
        <v>0</v>
      </c>
      <c r="T75" s="10">
        <v>1</v>
      </c>
      <c r="U75" s="10">
        <v>1</v>
      </c>
      <c r="V75" s="10">
        <v>0</v>
      </c>
      <c r="W75" s="10">
        <v>0</v>
      </c>
      <c r="X75" s="10">
        <v>0</v>
      </c>
      <c r="Y75" s="10">
        <v>2</v>
      </c>
      <c r="Z75" s="10">
        <v>9</v>
      </c>
      <c r="AA75" s="10">
        <v>0</v>
      </c>
      <c r="AB75" s="10">
        <v>0</v>
      </c>
      <c r="AC75" s="10">
        <v>3</v>
      </c>
      <c r="AD75" s="10">
        <v>24</v>
      </c>
      <c r="AE75" s="10">
        <v>0</v>
      </c>
      <c r="AF75" s="10">
        <v>0</v>
      </c>
      <c r="AG75" s="10">
        <v>0</v>
      </c>
      <c r="AH75" s="10">
        <f t="shared" si="2"/>
        <v>87</v>
      </c>
      <c r="AI75" s="10">
        <f t="shared" si="3"/>
        <v>18</v>
      </c>
    </row>
    <row r="76" spans="1:35" x14ac:dyDescent="0.25">
      <c r="A76" s="11"/>
      <c r="B76" s="12" t="s">
        <v>82</v>
      </c>
      <c r="C76" s="13" t="s">
        <v>94</v>
      </c>
      <c r="D76" s="10">
        <v>30</v>
      </c>
      <c r="E76" s="10">
        <v>6</v>
      </c>
      <c r="F76" s="10">
        <v>0</v>
      </c>
      <c r="G76" s="10">
        <v>5</v>
      </c>
      <c r="H76" s="10">
        <v>12</v>
      </c>
      <c r="I76" s="10">
        <v>0</v>
      </c>
      <c r="J76" s="10">
        <v>10</v>
      </c>
      <c r="K76" s="10">
        <v>0</v>
      </c>
      <c r="L76" s="10">
        <v>1</v>
      </c>
      <c r="M76" s="10">
        <v>0</v>
      </c>
      <c r="N76" s="10">
        <v>13</v>
      </c>
      <c r="O76" s="10">
        <v>0</v>
      </c>
      <c r="P76" s="10">
        <v>0</v>
      </c>
      <c r="Q76" s="10">
        <v>6</v>
      </c>
      <c r="R76" s="10">
        <v>1</v>
      </c>
      <c r="S76" s="10">
        <v>0</v>
      </c>
      <c r="T76" s="10">
        <v>0</v>
      </c>
      <c r="U76" s="10">
        <v>0</v>
      </c>
      <c r="V76" s="10">
        <v>0</v>
      </c>
      <c r="W76" s="10">
        <v>0</v>
      </c>
      <c r="X76" s="10">
        <v>0</v>
      </c>
      <c r="Y76" s="10">
        <v>5</v>
      </c>
      <c r="Z76" s="10">
        <v>16</v>
      </c>
      <c r="AA76" s="10">
        <v>0</v>
      </c>
      <c r="AB76" s="10">
        <v>0</v>
      </c>
      <c r="AC76" s="10">
        <v>9</v>
      </c>
      <c r="AD76" s="10">
        <v>26</v>
      </c>
      <c r="AE76" s="10">
        <v>0</v>
      </c>
      <c r="AF76" s="10">
        <v>0</v>
      </c>
      <c r="AG76" s="10">
        <v>0</v>
      </c>
      <c r="AH76" s="10">
        <f t="shared" si="2"/>
        <v>109</v>
      </c>
      <c r="AI76" s="10">
        <f t="shared" si="3"/>
        <v>31</v>
      </c>
    </row>
    <row r="77" spans="1:35" x14ac:dyDescent="0.25">
      <c r="A77" s="11"/>
      <c r="B77" s="12" t="s">
        <v>82</v>
      </c>
      <c r="C77" s="13" t="s">
        <v>95</v>
      </c>
      <c r="D77" s="10">
        <v>5</v>
      </c>
      <c r="E77" s="10">
        <v>3</v>
      </c>
      <c r="F77" s="10">
        <v>0</v>
      </c>
      <c r="G77" s="10">
        <v>3</v>
      </c>
      <c r="H77" s="10">
        <v>1</v>
      </c>
      <c r="I77" s="10">
        <v>0</v>
      </c>
      <c r="J77" s="10">
        <v>0</v>
      </c>
      <c r="K77" s="10">
        <v>0</v>
      </c>
      <c r="L77" s="10">
        <v>0</v>
      </c>
      <c r="M77" s="10">
        <v>0</v>
      </c>
      <c r="N77" s="10">
        <v>5</v>
      </c>
      <c r="O77" s="10">
        <v>0</v>
      </c>
      <c r="P77" s="10">
        <v>0</v>
      </c>
      <c r="Q77" s="10">
        <v>1</v>
      </c>
      <c r="R77" s="10">
        <v>0</v>
      </c>
      <c r="S77" s="10">
        <v>0</v>
      </c>
      <c r="T77" s="10">
        <v>0</v>
      </c>
      <c r="U77" s="10">
        <v>0</v>
      </c>
      <c r="V77" s="10">
        <v>0</v>
      </c>
      <c r="W77" s="10">
        <v>0</v>
      </c>
      <c r="X77" s="10">
        <v>0</v>
      </c>
      <c r="Y77" s="10">
        <v>2</v>
      </c>
      <c r="Z77" s="10">
        <v>1</v>
      </c>
      <c r="AA77" s="10">
        <v>0</v>
      </c>
      <c r="AB77" s="10">
        <v>0</v>
      </c>
      <c r="AC77" s="10">
        <v>3</v>
      </c>
      <c r="AD77" s="10">
        <v>0</v>
      </c>
      <c r="AE77" s="10">
        <v>0</v>
      </c>
      <c r="AF77" s="10">
        <v>0</v>
      </c>
      <c r="AG77" s="10">
        <v>0</v>
      </c>
      <c r="AH77" s="10">
        <f t="shared" si="2"/>
        <v>12</v>
      </c>
      <c r="AI77" s="10">
        <f t="shared" si="3"/>
        <v>12</v>
      </c>
    </row>
    <row r="78" spans="1:35" x14ac:dyDescent="0.25">
      <c r="A78" s="15"/>
      <c r="B78" s="16"/>
      <c r="C78" s="17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</row>
    <row r="79" spans="1:35" x14ac:dyDescent="0.25">
      <c r="A79" s="11" t="s">
        <v>96</v>
      </c>
      <c r="B79" s="14" t="s">
        <v>97</v>
      </c>
      <c r="C79" s="17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</row>
    <row r="80" spans="1:35" x14ac:dyDescent="0.25">
      <c r="A80" s="15"/>
      <c r="B80" s="12" t="s">
        <v>82</v>
      </c>
      <c r="C80" s="13" t="s">
        <v>98</v>
      </c>
      <c r="D80" s="10">
        <v>4</v>
      </c>
      <c r="E80" s="10">
        <v>0</v>
      </c>
      <c r="F80" s="10">
        <v>0</v>
      </c>
      <c r="G80" s="10">
        <v>0</v>
      </c>
      <c r="H80" s="10">
        <v>0</v>
      </c>
      <c r="I80" s="10">
        <v>0</v>
      </c>
      <c r="J80" s="10">
        <v>0</v>
      </c>
      <c r="K80" s="10">
        <v>0</v>
      </c>
      <c r="L80" s="10">
        <v>0</v>
      </c>
      <c r="M80" s="10">
        <v>0</v>
      </c>
      <c r="N80" s="10">
        <v>4</v>
      </c>
      <c r="O80" s="10">
        <v>0</v>
      </c>
      <c r="P80" s="10">
        <v>0</v>
      </c>
      <c r="Q80" s="10">
        <v>0</v>
      </c>
      <c r="R80" s="10">
        <v>0</v>
      </c>
      <c r="S80" s="10">
        <v>0</v>
      </c>
      <c r="T80" s="10">
        <v>0</v>
      </c>
      <c r="U80" s="10">
        <v>0</v>
      </c>
      <c r="V80" s="10">
        <v>0</v>
      </c>
      <c r="W80" s="10">
        <v>0</v>
      </c>
      <c r="X80" s="10">
        <v>0</v>
      </c>
      <c r="Y80" s="10">
        <v>0</v>
      </c>
      <c r="Z80" s="10">
        <v>0</v>
      </c>
      <c r="AA80" s="10">
        <v>0</v>
      </c>
      <c r="AB80" s="10">
        <v>0</v>
      </c>
      <c r="AC80" s="10">
        <v>2</v>
      </c>
      <c r="AD80" s="10">
        <v>0</v>
      </c>
      <c r="AE80" s="10">
        <v>0</v>
      </c>
      <c r="AF80" s="10">
        <v>0</v>
      </c>
      <c r="AG80" s="10">
        <v>0</v>
      </c>
      <c r="AH80" s="10">
        <f t="shared" si="2"/>
        <v>8</v>
      </c>
      <c r="AI80" s="10">
        <f t="shared" si="3"/>
        <v>2</v>
      </c>
    </row>
    <row r="81" spans="1:35" x14ac:dyDescent="0.25">
      <c r="A81" s="15"/>
      <c r="B81" s="12" t="s">
        <v>82</v>
      </c>
      <c r="C81" s="13" t="s">
        <v>99</v>
      </c>
      <c r="D81" s="10">
        <v>1</v>
      </c>
      <c r="E81" s="10">
        <v>0</v>
      </c>
      <c r="F81" s="10">
        <v>0</v>
      </c>
      <c r="G81" s="10">
        <v>0</v>
      </c>
      <c r="H81" s="10">
        <v>0</v>
      </c>
      <c r="I81" s="10">
        <v>0</v>
      </c>
      <c r="J81" s="10">
        <v>1</v>
      </c>
      <c r="K81" s="10">
        <v>0</v>
      </c>
      <c r="L81" s="10">
        <v>0</v>
      </c>
      <c r="M81" s="10">
        <v>0</v>
      </c>
      <c r="N81" s="10">
        <v>2</v>
      </c>
      <c r="O81" s="10">
        <v>0</v>
      </c>
      <c r="P81" s="10">
        <v>0</v>
      </c>
      <c r="Q81" s="10">
        <v>0</v>
      </c>
      <c r="R81" s="10">
        <v>0</v>
      </c>
      <c r="S81" s="10">
        <v>0</v>
      </c>
      <c r="T81" s="10">
        <v>0</v>
      </c>
      <c r="U81" s="10">
        <v>0</v>
      </c>
      <c r="V81" s="10">
        <v>0</v>
      </c>
      <c r="W81" s="10">
        <v>0</v>
      </c>
      <c r="X81" s="10">
        <v>0</v>
      </c>
      <c r="Y81" s="10">
        <v>0</v>
      </c>
      <c r="Z81" s="10">
        <v>0</v>
      </c>
      <c r="AA81" s="10">
        <v>0</v>
      </c>
      <c r="AB81" s="10">
        <v>0</v>
      </c>
      <c r="AC81" s="10">
        <v>0</v>
      </c>
      <c r="AD81" s="10">
        <v>0</v>
      </c>
      <c r="AE81" s="10">
        <v>0</v>
      </c>
      <c r="AF81" s="10">
        <v>0</v>
      </c>
      <c r="AG81" s="10">
        <v>0</v>
      </c>
      <c r="AH81" s="10">
        <f t="shared" si="2"/>
        <v>4</v>
      </c>
      <c r="AI81" s="10">
        <f t="shared" si="3"/>
        <v>0</v>
      </c>
    </row>
    <row r="82" spans="1:35" x14ac:dyDescent="0.25">
      <c r="A82" s="15"/>
      <c r="B82" s="12" t="s">
        <v>82</v>
      </c>
      <c r="C82" s="13" t="s">
        <v>100</v>
      </c>
      <c r="D82" s="10">
        <v>1</v>
      </c>
      <c r="E82" s="10">
        <v>0</v>
      </c>
      <c r="F82" s="10">
        <v>0</v>
      </c>
      <c r="G82" s="10">
        <v>0</v>
      </c>
      <c r="H82" s="10">
        <v>0</v>
      </c>
      <c r="I82" s="10">
        <v>0</v>
      </c>
      <c r="J82" s="10">
        <v>0</v>
      </c>
      <c r="K82" s="10">
        <v>0</v>
      </c>
      <c r="L82" s="10">
        <v>0</v>
      </c>
      <c r="M82" s="10">
        <v>0</v>
      </c>
      <c r="N82" s="10">
        <v>2</v>
      </c>
      <c r="O82" s="10">
        <v>0</v>
      </c>
      <c r="P82" s="10">
        <v>0</v>
      </c>
      <c r="Q82" s="10">
        <v>0</v>
      </c>
      <c r="R82" s="10">
        <v>0</v>
      </c>
      <c r="S82" s="10">
        <v>0</v>
      </c>
      <c r="T82" s="10">
        <v>0</v>
      </c>
      <c r="U82" s="10">
        <v>0</v>
      </c>
      <c r="V82" s="10">
        <v>0</v>
      </c>
      <c r="W82" s="10">
        <v>0</v>
      </c>
      <c r="X82" s="10">
        <v>0</v>
      </c>
      <c r="Y82" s="10">
        <v>0</v>
      </c>
      <c r="Z82" s="10">
        <v>0</v>
      </c>
      <c r="AA82" s="10">
        <v>0</v>
      </c>
      <c r="AB82" s="10">
        <v>0</v>
      </c>
      <c r="AC82" s="10">
        <v>0</v>
      </c>
      <c r="AD82" s="10">
        <v>0</v>
      </c>
      <c r="AE82" s="10">
        <v>0</v>
      </c>
      <c r="AF82" s="10">
        <v>0</v>
      </c>
      <c r="AG82" s="10">
        <v>0</v>
      </c>
      <c r="AH82" s="10">
        <f t="shared" si="2"/>
        <v>3</v>
      </c>
      <c r="AI82" s="10">
        <f t="shared" si="3"/>
        <v>0</v>
      </c>
    </row>
    <row r="83" spans="1:35" x14ac:dyDescent="0.25">
      <c r="A83" s="15"/>
      <c r="B83" s="12" t="s">
        <v>82</v>
      </c>
      <c r="C83" s="13" t="s">
        <v>101</v>
      </c>
      <c r="D83" s="10">
        <v>15</v>
      </c>
      <c r="E83" s="10">
        <v>1</v>
      </c>
      <c r="F83" s="10">
        <v>0</v>
      </c>
      <c r="G83" s="10">
        <v>0</v>
      </c>
      <c r="H83" s="10">
        <v>2</v>
      </c>
      <c r="I83" s="10">
        <v>0</v>
      </c>
      <c r="J83" s="10">
        <v>4</v>
      </c>
      <c r="K83" s="10">
        <v>0</v>
      </c>
      <c r="L83" s="10">
        <v>0</v>
      </c>
      <c r="M83" s="10">
        <v>0</v>
      </c>
      <c r="N83" s="10">
        <v>4</v>
      </c>
      <c r="O83" s="10">
        <v>0</v>
      </c>
      <c r="P83" s="10">
        <v>0</v>
      </c>
      <c r="Q83" s="10">
        <v>2</v>
      </c>
      <c r="R83" s="10">
        <v>2</v>
      </c>
      <c r="S83" s="10">
        <v>0</v>
      </c>
      <c r="T83" s="10">
        <v>0</v>
      </c>
      <c r="U83" s="10">
        <v>1</v>
      </c>
      <c r="V83" s="10">
        <v>0</v>
      </c>
      <c r="W83" s="10">
        <v>0</v>
      </c>
      <c r="X83" s="10">
        <v>0</v>
      </c>
      <c r="Y83" s="10">
        <v>0</v>
      </c>
      <c r="Z83" s="10">
        <v>8</v>
      </c>
      <c r="AA83" s="10">
        <v>0</v>
      </c>
      <c r="AB83" s="10">
        <v>0</v>
      </c>
      <c r="AC83" s="10">
        <v>0</v>
      </c>
      <c r="AD83" s="10">
        <v>9</v>
      </c>
      <c r="AE83" s="10">
        <v>0</v>
      </c>
      <c r="AF83" s="10">
        <v>0</v>
      </c>
      <c r="AG83" s="10">
        <v>0</v>
      </c>
      <c r="AH83" s="10">
        <f t="shared" si="2"/>
        <v>44</v>
      </c>
      <c r="AI83" s="10">
        <f t="shared" si="3"/>
        <v>4</v>
      </c>
    </row>
    <row r="84" spans="1:35" x14ac:dyDescent="0.25">
      <c r="A84" s="15"/>
      <c r="B84" s="12" t="s">
        <v>82</v>
      </c>
      <c r="C84" s="13" t="s">
        <v>102</v>
      </c>
      <c r="D84" s="10">
        <v>9</v>
      </c>
      <c r="E84" s="10">
        <v>3</v>
      </c>
      <c r="F84" s="10">
        <v>0</v>
      </c>
      <c r="G84" s="10">
        <v>0</v>
      </c>
      <c r="H84" s="10">
        <v>10</v>
      </c>
      <c r="I84" s="10">
        <v>0</v>
      </c>
      <c r="J84" s="10">
        <v>3</v>
      </c>
      <c r="K84" s="10">
        <v>0</v>
      </c>
      <c r="L84" s="10">
        <v>0</v>
      </c>
      <c r="M84" s="10">
        <v>0</v>
      </c>
      <c r="N84" s="10">
        <v>2</v>
      </c>
      <c r="O84" s="10">
        <v>0</v>
      </c>
      <c r="P84" s="10">
        <v>0</v>
      </c>
      <c r="Q84" s="10">
        <v>0</v>
      </c>
      <c r="R84" s="10">
        <v>0</v>
      </c>
      <c r="S84" s="10">
        <v>0</v>
      </c>
      <c r="T84" s="10">
        <v>0</v>
      </c>
      <c r="U84" s="10">
        <v>0</v>
      </c>
      <c r="V84" s="10">
        <v>0</v>
      </c>
      <c r="W84" s="10">
        <v>0</v>
      </c>
      <c r="X84" s="10">
        <v>0</v>
      </c>
      <c r="Y84" s="10">
        <v>0</v>
      </c>
      <c r="Z84" s="10">
        <v>3</v>
      </c>
      <c r="AA84" s="10">
        <v>0</v>
      </c>
      <c r="AB84" s="10">
        <v>0</v>
      </c>
      <c r="AC84" s="10">
        <v>0</v>
      </c>
      <c r="AD84" s="10">
        <v>13</v>
      </c>
      <c r="AE84" s="10">
        <v>0</v>
      </c>
      <c r="AF84" s="10">
        <v>0</v>
      </c>
      <c r="AG84" s="10">
        <v>0</v>
      </c>
      <c r="AH84" s="10">
        <f t="shared" si="2"/>
        <v>40</v>
      </c>
      <c r="AI84" s="10">
        <f t="shared" si="3"/>
        <v>3</v>
      </c>
    </row>
    <row r="85" spans="1:35" x14ac:dyDescent="0.25">
      <c r="A85" s="15"/>
      <c r="B85" s="12" t="s">
        <v>82</v>
      </c>
      <c r="C85" s="13" t="s">
        <v>103</v>
      </c>
      <c r="D85" s="10">
        <v>2</v>
      </c>
      <c r="E85" s="10">
        <v>0</v>
      </c>
      <c r="F85" s="10">
        <v>0</v>
      </c>
      <c r="G85" s="10">
        <v>0</v>
      </c>
      <c r="H85" s="10">
        <v>0</v>
      </c>
      <c r="I85" s="10">
        <v>0</v>
      </c>
      <c r="J85" s="10">
        <v>0</v>
      </c>
      <c r="K85" s="10">
        <v>0</v>
      </c>
      <c r="L85" s="10">
        <v>0</v>
      </c>
      <c r="M85" s="10">
        <v>0</v>
      </c>
      <c r="N85" s="10">
        <v>0</v>
      </c>
      <c r="O85" s="10">
        <v>0</v>
      </c>
      <c r="P85" s="10">
        <v>0</v>
      </c>
      <c r="Q85" s="10">
        <v>0</v>
      </c>
      <c r="R85" s="10">
        <v>0</v>
      </c>
      <c r="S85" s="10">
        <v>0</v>
      </c>
      <c r="T85" s="10">
        <v>0</v>
      </c>
      <c r="U85" s="10">
        <v>0</v>
      </c>
      <c r="V85" s="10">
        <v>0</v>
      </c>
      <c r="W85" s="10">
        <v>0</v>
      </c>
      <c r="X85" s="10">
        <v>0</v>
      </c>
      <c r="Y85" s="10">
        <v>0</v>
      </c>
      <c r="Z85" s="10">
        <v>1</v>
      </c>
      <c r="AA85" s="10">
        <v>0</v>
      </c>
      <c r="AB85" s="10">
        <v>0</v>
      </c>
      <c r="AC85" s="10">
        <v>0</v>
      </c>
      <c r="AD85" s="10">
        <v>2</v>
      </c>
      <c r="AE85" s="10">
        <v>0</v>
      </c>
      <c r="AF85" s="10">
        <v>0</v>
      </c>
      <c r="AG85" s="10">
        <v>0</v>
      </c>
      <c r="AH85" s="10">
        <f t="shared" si="2"/>
        <v>5</v>
      </c>
      <c r="AI85" s="10">
        <f t="shared" si="3"/>
        <v>0</v>
      </c>
    </row>
    <row r="86" spans="1:35" ht="15" customHeight="1" x14ac:dyDescent="0.25">
      <c r="A86" s="15"/>
      <c r="B86" s="12" t="s">
        <v>82</v>
      </c>
      <c r="C86" s="18" t="s">
        <v>104</v>
      </c>
      <c r="D86" s="10">
        <v>88</v>
      </c>
      <c r="E86" s="10">
        <v>26</v>
      </c>
      <c r="F86" s="10">
        <v>0</v>
      </c>
      <c r="G86" s="10">
        <v>30</v>
      </c>
      <c r="H86" s="10">
        <v>29</v>
      </c>
      <c r="I86" s="10">
        <v>0</v>
      </c>
      <c r="J86" s="10">
        <v>38</v>
      </c>
      <c r="K86" s="10">
        <v>0</v>
      </c>
      <c r="L86" s="10">
        <v>24</v>
      </c>
      <c r="M86" s="10">
        <v>0</v>
      </c>
      <c r="N86" s="10">
        <v>16</v>
      </c>
      <c r="O86" s="10">
        <v>0</v>
      </c>
      <c r="P86" s="10">
        <v>0</v>
      </c>
      <c r="Q86" s="10">
        <v>40</v>
      </c>
      <c r="R86" s="10">
        <v>1</v>
      </c>
      <c r="S86" s="10">
        <v>0</v>
      </c>
      <c r="T86" s="10">
        <v>2</v>
      </c>
      <c r="U86" s="10">
        <v>3</v>
      </c>
      <c r="V86" s="10">
        <v>7</v>
      </c>
      <c r="W86" s="10">
        <v>8</v>
      </c>
      <c r="X86" s="10">
        <v>0</v>
      </c>
      <c r="Y86" s="10">
        <v>21</v>
      </c>
      <c r="Z86" s="10">
        <v>32</v>
      </c>
      <c r="AA86" s="10">
        <v>0</v>
      </c>
      <c r="AB86" s="10">
        <v>0</v>
      </c>
      <c r="AC86" s="10">
        <v>14</v>
      </c>
      <c r="AD86" s="10">
        <v>74</v>
      </c>
      <c r="AE86" s="10">
        <v>0</v>
      </c>
      <c r="AF86" s="10">
        <v>1</v>
      </c>
      <c r="AG86" s="10">
        <v>1</v>
      </c>
      <c r="AH86" s="10">
        <f t="shared" si="2"/>
        <v>312</v>
      </c>
      <c r="AI86" s="10">
        <f t="shared" si="3"/>
        <v>143</v>
      </c>
    </row>
    <row r="87" spans="1:35" x14ac:dyDescent="0.25">
      <c r="A87" s="19"/>
      <c r="B87" s="20"/>
      <c r="C87" s="21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</row>
    <row r="88" spans="1:35" x14ac:dyDescent="0.25">
      <c r="A88" s="19"/>
      <c r="B88" s="22" t="s">
        <v>105</v>
      </c>
      <c r="C88" s="23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</row>
    <row r="89" spans="1:35" x14ac:dyDescent="0.25">
      <c r="A89" s="19"/>
      <c r="B89" s="12" t="s">
        <v>82</v>
      </c>
      <c r="C89" s="24" t="s">
        <v>106</v>
      </c>
      <c r="D89" s="10">
        <v>0</v>
      </c>
      <c r="E89" s="10">
        <v>0</v>
      </c>
      <c r="F89" s="10">
        <v>0</v>
      </c>
      <c r="G89" s="10">
        <v>0</v>
      </c>
      <c r="H89" s="10">
        <v>0</v>
      </c>
      <c r="I89" s="10">
        <v>0</v>
      </c>
      <c r="J89" s="10">
        <v>0</v>
      </c>
      <c r="K89" s="10">
        <v>0</v>
      </c>
      <c r="L89" s="10">
        <v>0</v>
      </c>
      <c r="M89" s="10">
        <v>0</v>
      </c>
      <c r="N89" s="10">
        <v>0</v>
      </c>
      <c r="O89" s="10">
        <v>0</v>
      </c>
      <c r="P89" s="10">
        <v>0</v>
      </c>
      <c r="Q89" s="10">
        <v>0</v>
      </c>
      <c r="R89" s="10">
        <v>0</v>
      </c>
      <c r="S89" s="10">
        <v>0</v>
      </c>
      <c r="T89" s="10">
        <v>0</v>
      </c>
      <c r="U89" s="10">
        <v>0</v>
      </c>
      <c r="V89" s="10">
        <v>0</v>
      </c>
      <c r="W89" s="10">
        <v>0</v>
      </c>
      <c r="X89" s="10">
        <v>0</v>
      </c>
      <c r="Y89" s="10">
        <v>0</v>
      </c>
      <c r="Z89" s="10">
        <v>0</v>
      </c>
      <c r="AA89" s="10">
        <v>0</v>
      </c>
      <c r="AB89" s="10">
        <v>0</v>
      </c>
      <c r="AC89" s="10">
        <v>0</v>
      </c>
      <c r="AD89" s="10">
        <v>0</v>
      </c>
      <c r="AE89" s="10">
        <v>0</v>
      </c>
      <c r="AF89" s="10">
        <v>0</v>
      </c>
      <c r="AG89" s="10">
        <v>0</v>
      </c>
      <c r="AH89" s="10">
        <f t="shared" si="2"/>
        <v>0</v>
      </c>
      <c r="AI89" s="10">
        <f t="shared" si="3"/>
        <v>0</v>
      </c>
    </row>
    <row r="90" spans="1:35" x14ac:dyDescent="0.25">
      <c r="A90" s="19"/>
      <c r="B90" s="12" t="s">
        <v>82</v>
      </c>
      <c r="C90" s="24" t="s">
        <v>107</v>
      </c>
      <c r="D90" s="10">
        <v>0</v>
      </c>
      <c r="E90" s="10">
        <v>0</v>
      </c>
      <c r="F90" s="10">
        <v>0</v>
      </c>
      <c r="G90" s="10">
        <v>0</v>
      </c>
      <c r="H90" s="10">
        <v>0</v>
      </c>
      <c r="I90" s="10">
        <v>0</v>
      </c>
      <c r="J90" s="10">
        <v>0</v>
      </c>
      <c r="K90" s="10">
        <v>0</v>
      </c>
      <c r="L90" s="10">
        <v>0</v>
      </c>
      <c r="M90" s="10">
        <v>0</v>
      </c>
      <c r="N90" s="10">
        <v>0</v>
      </c>
      <c r="O90" s="10">
        <v>0</v>
      </c>
      <c r="P90" s="10">
        <v>0</v>
      </c>
      <c r="Q90" s="10">
        <v>0</v>
      </c>
      <c r="R90" s="10">
        <v>0</v>
      </c>
      <c r="S90" s="10">
        <v>0</v>
      </c>
      <c r="T90" s="10">
        <v>0</v>
      </c>
      <c r="U90" s="10">
        <v>0</v>
      </c>
      <c r="V90" s="10">
        <v>0</v>
      </c>
      <c r="W90" s="10">
        <v>0</v>
      </c>
      <c r="X90" s="10">
        <v>0</v>
      </c>
      <c r="Y90" s="10">
        <v>0</v>
      </c>
      <c r="Z90" s="10">
        <v>0</v>
      </c>
      <c r="AA90" s="10">
        <v>0</v>
      </c>
      <c r="AB90" s="10">
        <v>0</v>
      </c>
      <c r="AC90" s="10">
        <v>0</v>
      </c>
      <c r="AD90" s="10">
        <v>0</v>
      </c>
      <c r="AE90" s="10">
        <v>0</v>
      </c>
      <c r="AF90" s="10">
        <v>0</v>
      </c>
      <c r="AG90" s="10">
        <v>0</v>
      </c>
      <c r="AH90" s="10">
        <f t="shared" si="2"/>
        <v>0</v>
      </c>
      <c r="AI90" s="10">
        <f t="shared" si="3"/>
        <v>0</v>
      </c>
    </row>
    <row r="91" spans="1:35" x14ac:dyDescent="0.25">
      <c r="A91" s="19"/>
      <c r="B91" s="12" t="s">
        <v>82</v>
      </c>
      <c r="C91" s="24" t="s">
        <v>108</v>
      </c>
      <c r="D91" s="10">
        <v>0</v>
      </c>
      <c r="E91" s="10">
        <v>0</v>
      </c>
      <c r="F91" s="10">
        <v>0</v>
      </c>
      <c r="G91" s="10">
        <v>0</v>
      </c>
      <c r="H91" s="10">
        <v>0</v>
      </c>
      <c r="I91" s="10">
        <v>0</v>
      </c>
      <c r="J91" s="10">
        <v>0</v>
      </c>
      <c r="K91" s="10">
        <v>0</v>
      </c>
      <c r="L91" s="10">
        <v>0</v>
      </c>
      <c r="M91" s="10">
        <v>0</v>
      </c>
      <c r="N91" s="10">
        <v>0</v>
      </c>
      <c r="O91" s="10">
        <v>0</v>
      </c>
      <c r="P91" s="10">
        <v>0</v>
      </c>
      <c r="Q91" s="10">
        <v>0</v>
      </c>
      <c r="R91" s="10">
        <v>0</v>
      </c>
      <c r="S91" s="10">
        <v>0</v>
      </c>
      <c r="T91" s="10">
        <v>0</v>
      </c>
      <c r="U91" s="10">
        <v>0</v>
      </c>
      <c r="V91" s="10">
        <v>0</v>
      </c>
      <c r="W91" s="10">
        <v>0</v>
      </c>
      <c r="X91" s="10">
        <v>0</v>
      </c>
      <c r="Y91" s="10">
        <v>0</v>
      </c>
      <c r="Z91" s="10">
        <v>0</v>
      </c>
      <c r="AA91" s="10">
        <v>0</v>
      </c>
      <c r="AB91" s="10">
        <v>0</v>
      </c>
      <c r="AC91" s="10">
        <v>0</v>
      </c>
      <c r="AD91" s="10">
        <v>0</v>
      </c>
      <c r="AE91" s="10">
        <v>0</v>
      </c>
      <c r="AF91" s="10">
        <v>0</v>
      </c>
      <c r="AG91" s="10">
        <v>0</v>
      </c>
      <c r="AH91" s="10">
        <f t="shared" si="2"/>
        <v>0</v>
      </c>
      <c r="AI91" s="10">
        <f t="shared" si="3"/>
        <v>0</v>
      </c>
    </row>
    <row r="92" spans="1:35" x14ac:dyDescent="0.25">
      <c r="A92" s="19"/>
      <c r="B92" s="12" t="s">
        <v>82</v>
      </c>
      <c r="C92" s="24" t="s">
        <v>109</v>
      </c>
      <c r="D92" s="10">
        <v>0</v>
      </c>
      <c r="E92" s="10">
        <v>0</v>
      </c>
      <c r="F92" s="10">
        <v>0</v>
      </c>
      <c r="G92" s="10">
        <v>0</v>
      </c>
      <c r="H92" s="10">
        <v>0</v>
      </c>
      <c r="I92" s="10">
        <v>0</v>
      </c>
      <c r="J92" s="10">
        <v>0</v>
      </c>
      <c r="K92" s="10">
        <v>0</v>
      </c>
      <c r="L92" s="10">
        <v>0</v>
      </c>
      <c r="M92" s="10">
        <v>0</v>
      </c>
      <c r="N92" s="10">
        <v>0</v>
      </c>
      <c r="O92" s="10">
        <v>0</v>
      </c>
      <c r="P92" s="10">
        <v>0</v>
      </c>
      <c r="Q92" s="10">
        <v>0</v>
      </c>
      <c r="R92" s="10">
        <v>3</v>
      </c>
      <c r="S92" s="10">
        <v>0</v>
      </c>
      <c r="T92" s="10">
        <v>0</v>
      </c>
      <c r="U92" s="10">
        <v>0</v>
      </c>
      <c r="V92" s="10">
        <v>0</v>
      </c>
      <c r="W92" s="10">
        <v>0</v>
      </c>
      <c r="X92" s="10">
        <v>0</v>
      </c>
      <c r="Y92" s="10">
        <v>0</v>
      </c>
      <c r="Z92" s="10">
        <v>0</v>
      </c>
      <c r="AA92" s="10">
        <v>0</v>
      </c>
      <c r="AB92" s="10">
        <v>0</v>
      </c>
      <c r="AC92" s="10">
        <v>0</v>
      </c>
      <c r="AD92" s="10">
        <v>0</v>
      </c>
      <c r="AE92" s="10">
        <v>0</v>
      </c>
      <c r="AF92" s="10">
        <v>0</v>
      </c>
      <c r="AG92" s="10">
        <v>0</v>
      </c>
      <c r="AH92" s="10">
        <f t="shared" si="2"/>
        <v>3</v>
      </c>
      <c r="AI92" s="10">
        <f t="shared" si="3"/>
        <v>0</v>
      </c>
    </row>
    <row r="93" spans="1:35" x14ac:dyDescent="0.25">
      <c r="A93" s="19"/>
      <c r="B93" s="12" t="s">
        <v>82</v>
      </c>
      <c r="C93" s="24" t="s">
        <v>110</v>
      </c>
      <c r="D93" s="10">
        <v>116</v>
      </c>
      <c r="E93" s="10">
        <v>30</v>
      </c>
      <c r="F93" s="10">
        <v>0</v>
      </c>
      <c r="G93" s="10">
        <v>20</v>
      </c>
      <c r="H93" s="10">
        <v>10</v>
      </c>
      <c r="I93" s="10">
        <v>0</v>
      </c>
      <c r="J93" s="10">
        <v>6</v>
      </c>
      <c r="K93" s="10">
        <v>0</v>
      </c>
      <c r="L93" s="10">
        <v>39</v>
      </c>
      <c r="M93" s="10">
        <v>0</v>
      </c>
      <c r="N93" s="10">
        <v>0</v>
      </c>
      <c r="O93" s="10">
        <v>0</v>
      </c>
      <c r="P93" s="10">
        <v>0</v>
      </c>
      <c r="Q93" s="10">
        <v>6</v>
      </c>
      <c r="R93" s="10">
        <v>0</v>
      </c>
      <c r="S93" s="10">
        <v>0</v>
      </c>
      <c r="T93" s="10">
        <v>2</v>
      </c>
      <c r="U93" s="10">
        <v>3</v>
      </c>
      <c r="V93" s="10">
        <v>0</v>
      </c>
      <c r="W93" s="10">
        <v>0</v>
      </c>
      <c r="X93" s="10">
        <v>0</v>
      </c>
      <c r="Y93" s="10">
        <v>0</v>
      </c>
      <c r="Z93" s="10">
        <v>0</v>
      </c>
      <c r="AA93" s="10">
        <v>0</v>
      </c>
      <c r="AB93" s="10">
        <v>0</v>
      </c>
      <c r="AC93" s="10">
        <v>0</v>
      </c>
      <c r="AD93" s="10">
        <v>98</v>
      </c>
      <c r="AE93" s="10">
        <v>0</v>
      </c>
      <c r="AF93" s="10">
        <v>1</v>
      </c>
      <c r="AG93" s="10">
        <v>1</v>
      </c>
      <c r="AH93" s="10">
        <f t="shared" si="2"/>
        <v>272</v>
      </c>
      <c r="AI93" s="10">
        <f t="shared" si="3"/>
        <v>60</v>
      </c>
    </row>
    <row r="94" spans="1:35" x14ac:dyDescent="0.25">
      <c r="A94" s="19"/>
      <c r="B94" s="12" t="s">
        <v>82</v>
      </c>
      <c r="C94" s="24" t="s">
        <v>111</v>
      </c>
      <c r="D94" s="10">
        <v>0</v>
      </c>
      <c r="E94" s="10">
        <v>0</v>
      </c>
      <c r="F94" s="10">
        <v>0</v>
      </c>
      <c r="G94" s="10">
        <v>0</v>
      </c>
      <c r="H94" s="10">
        <v>0</v>
      </c>
      <c r="I94" s="10">
        <v>0</v>
      </c>
      <c r="J94" s="10">
        <v>0</v>
      </c>
      <c r="K94" s="10">
        <v>0</v>
      </c>
      <c r="L94" s="10">
        <v>0</v>
      </c>
      <c r="M94" s="10">
        <v>0</v>
      </c>
      <c r="N94" s="10">
        <v>0</v>
      </c>
      <c r="O94" s="10">
        <v>0</v>
      </c>
      <c r="P94" s="10">
        <v>0</v>
      </c>
      <c r="Q94" s="10">
        <v>0</v>
      </c>
      <c r="R94" s="10">
        <v>0</v>
      </c>
      <c r="S94" s="10">
        <v>0</v>
      </c>
      <c r="T94" s="10">
        <v>0</v>
      </c>
      <c r="U94" s="10">
        <v>0</v>
      </c>
      <c r="V94" s="10">
        <v>7</v>
      </c>
      <c r="W94" s="10">
        <v>8</v>
      </c>
      <c r="X94" s="10">
        <v>0</v>
      </c>
      <c r="Y94" s="10">
        <v>0</v>
      </c>
      <c r="Z94" s="10">
        <v>0</v>
      </c>
      <c r="AA94" s="10">
        <v>0</v>
      </c>
      <c r="AB94" s="10">
        <v>0</v>
      </c>
      <c r="AC94" s="10">
        <v>0</v>
      </c>
      <c r="AD94" s="10">
        <v>0</v>
      </c>
      <c r="AE94" s="10">
        <v>0</v>
      </c>
      <c r="AF94" s="10">
        <v>0</v>
      </c>
      <c r="AG94" s="10">
        <v>0</v>
      </c>
      <c r="AH94" s="10">
        <f t="shared" si="2"/>
        <v>7</v>
      </c>
      <c r="AI94" s="10">
        <f t="shared" si="3"/>
        <v>8</v>
      </c>
    </row>
    <row r="95" spans="1:35" x14ac:dyDescent="0.25">
      <c r="A95" s="19"/>
      <c r="B95" s="12" t="s">
        <v>82</v>
      </c>
      <c r="C95" s="24" t="s">
        <v>112</v>
      </c>
      <c r="D95" s="10">
        <v>1</v>
      </c>
      <c r="E95" s="10">
        <v>0</v>
      </c>
      <c r="F95" s="10">
        <v>0</v>
      </c>
      <c r="G95" s="10">
        <v>1</v>
      </c>
      <c r="H95" s="10">
        <v>0</v>
      </c>
      <c r="I95" s="10">
        <v>0</v>
      </c>
      <c r="J95" s="10">
        <v>0</v>
      </c>
      <c r="K95" s="10">
        <v>0</v>
      </c>
      <c r="L95" s="10">
        <v>0</v>
      </c>
      <c r="M95" s="10">
        <v>0</v>
      </c>
      <c r="N95" s="10">
        <v>0</v>
      </c>
      <c r="O95" s="10">
        <v>0</v>
      </c>
      <c r="P95" s="10">
        <v>0</v>
      </c>
      <c r="Q95" s="10">
        <v>0</v>
      </c>
      <c r="R95" s="10">
        <v>0</v>
      </c>
      <c r="S95" s="10">
        <v>0</v>
      </c>
      <c r="T95" s="10">
        <v>0</v>
      </c>
      <c r="U95" s="10">
        <v>0</v>
      </c>
      <c r="V95" s="10">
        <v>0</v>
      </c>
      <c r="W95" s="10">
        <v>0</v>
      </c>
      <c r="X95" s="10">
        <v>0</v>
      </c>
      <c r="Y95" s="10">
        <v>0</v>
      </c>
      <c r="Z95" s="10">
        <v>0</v>
      </c>
      <c r="AA95" s="10">
        <v>0</v>
      </c>
      <c r="AB95" s="10">
        <v>0</v>
      </c>
      <c r="AC95" s="10">
        <v>0</v>
      </c>
      <c r="AD95" s="10">
        <v>0</v>
      </c>
      <c r="AE95" s="10">
        <v>0</v>
      </c>
      <c r="AF95" s="10">
        <v>0</v>
      </c>
      <c r="AG95" s="10">
        <v>0</v>
      </c>
      <c r="AH95" s="10">
        <f t="shared" si="2"/>
        <v>1</v>
      </c>
      <c r="AI95" s="10">
        <f t="shared" si="3"/>
        <v>1</v>
      </c>
    </row>
    <row r="96" spans="1:35" x14ac:dyDescent="0.25">
      <c r="A96" s="19"/>
      <c r="B96" s="12" t="s">
        <v>82</v>
      </c>
      <c r="C96" s="24" t="s">
        <v>113</v>
      </c>
      <c r="D96" s="10">
        <v>0</v>
      </c>
      <c r="E96" s="10">
        <v>0</v>
      </c>
      <c r="F96" s="10">
        <v>0</v>
      </c>
      <c r="G96" s="10">
        <v>0</v>
      </c>
      <c r="H96" s="10">
        <v>0</v>
      </c>
      <c r="I96" s="10">
        <v>0</v>
      </c>
      <c r="J96" s="10">
        <v>0</v>
      </c>
      <c r="K96" s="10">
        <v>0</v>
      </c>
      <c r="L96" s="10">
        <v>0</v>
      </c>
      <c r="M96" s="10">
        <v>0</v>
      </c>
      <c r="N96" s="10">
        <v>0</v>
      </c>
      <c r="O96" s="10">
        <v>0</v>
      </c>
      <c r="P96" s="10">
        <v>0</v>
      </c>
      <c r="Q96" s="10">
        <v>0</v>
      </c>
      <c r="R96" s="10">
        <v>0</v>
      </c>
      <c r="S96" s="10">
        <v>0</v>
      </c>
      <c r="T96" s="10">
        <v>0</v>
      </c>
      <c r="U96" s="10">
        <v>0</v>
      </c>
      <c r="V96" s="10">
        <v>0</v>
      </c>
      <c r="W96" s="10">
        <v>0</v>
      </c>
      <c r="X96" s="10">
        <v>0</v>
      </c>
      <c r="Y96" s="10">
        <v>0</v>
      </c>
      <c r="Z96" s="10">
        <v>0</v>
      </c>
      <c r="AA96" s="10">
        <v>0</v>
      </c>
      <c r="AB96" s="10">
        <v>0</v>
      </c>
      <c r="AC96" s="10">
        <v>0</v>
      </c>
      <c r="AD96" s="10">
        <v>0</v>
      </c>
      <c r="AE96" s="10">
        <v>0</v>
      </c>
      <c r="AF96" s="10">
        <v>0</v>
      </c>
      <c r="AG96" s="10">
        <v>0</v>
      </c>
      <c r="AH96" s="10">
        <f t="shared" si="2"/>
        <v>0</v>
      </c>
      <c r="AI96" s="10">
        <f t="shared" si="3"/>
        <v>0</v>
      </c>
    </row>
    <row r="97" spans="1:35" x14ac:dyDescent="0.25">
      <c r="A97" s="19"/>
      <c r="B97" s="12" t="s">
        <v>82</v>
      </c>
      <c r="C97" s="24" t="s">
        <v>114</v>
      </c>
      <c r="D97" s="10">
        <v>0</v>
      </c>
      <c r="E97" s="10">
        <v>0</v>
      </c>
      <c r="F97" s="10">
        <v>0</v>
      </c>
      <c r="G97" s="10">
        <v>0</v>
      </c>
      <c r="H97" s="10">
        <v>0</v>
      </c>
      <c r="I97" s="10">
        <v>0</v>
      </c>
      <c r="J97" s="10">
        <v>0</v>
      </c>
      <c r="K97" s="10">
        <v>0</v>
      </c>
      <c r="L97" s="10">
        <v>0</v>
      </c>
      <c r="M97" s="10">
        <v>0</v>
      </c>
      <c r="N97" s="10">
        <v>0</v>
      </c>
      <c r="O97" s="10">
        <v>0</v>
      </c>
      <c r="P97" s="10">
        <v>0</v>
      </c>
      <c r="Q97" s="10">
        <v>0</v>
      </c>
      <c r="R97" s="10">
        <v>0</v>
      </c>
      <c r="S97" s="10">
        <v>0</v>
      </c>
      <c r="T97" s="10">
        <v>0</v>
      </c>
      <c r="U97" s="10">
        <v>0</v>
      </c>
      <c r="V97" s="10">
        <v>0</v>
      </c>
      <c r="W97" s="10">
        <v>0</v>
      </c>
      <c r="X97" s="10">
        <v>0</v>
      </c>
      <c r="Y97" s="10">
        <v>0</v>
      </c>
      <c r="Z97" s="10">
        <v>0</v>
      </c>
      <c r="AA97" s="10">
        <v>0</v>
      </c>
      <c r="AB97" s="10">
        <v>0</v>
      </c>
      <c r="AC97" s="10">
        <v>0</v>
      </c>
      <c r="AD97" s="10">
        <v>0</v>
      </c>
      <c r="AE97" s="10">
        <v>0</v>
      </c>
      <c r="AF97" s="10">
        <v>0</v>
      </c>
      <c r="AG97" s="10">
        <v>0</v>
      </c>
      <c r="AH97" s="10">
        <f t="shared" si="2"/>
        <v>0</v>
      </c>
      <c r="AI97" s="10">
        <f t="shared" si="3"/>
        <v>0</v>
      </c>
    </row>
    <row r="98" spans="1:35" x14ac:dyDescent="0.25">
      <c r="A98" s="19"/>
      <c r="B98" s="12" t="s">
        <v>82</v>
      </c>
      <c r="C98" s="24" t="s">
        <v>115</v>
      </c>
      <c r="D98" s="10">
        <v>0</v>
      </c>
      <c r="E98" s="10">
        <v>0</v>
      </c>
      <c r="F98" s="10">
        <v>0</v>
      </c>
      <c r="G98" s="10">
        <v>9</v>
      </c>
      <c r="H98" s="10">
        <v>31</v>
      </c>
      <c r="I98" s="10">
        <v>0</v>
      </c>
      <c r="J98" s="10">
        <v>39</v>
      </c>
      <c r="K98" s="10">
        <v>0</v>
      </c>
      <c r="L98" s="10">
        <v>0</v>
      </c>
      <c r="M98" s="10">
        <v>0</v>
      </c>
      <c r="N98" s="10">
        <v>29</v>
      </c>
      <c r="O98" s="10">
        <v>0</v>
      </c>
      <c r="P98" s="10">
        <v>0</v>
      </c>
      <c r="Q98" s="10">
        <v>36</v>
      </c>
      <c r="R98" s="10">
        <v>0</v>
      </c>
      <c r="S98" s="10">
        <v>0</v>
      </c>
      <c r="T98" s="10">
        <v>0</v>
      </c>
      <c r="U98" s="10">
        <v>1</v>
      </c>
      <c r="V98" s="10">
        <v>0</v>
      </c>
      <c r="W98" s="10">
        <v>0</v>
      </c>
      <c r="X98" s="10">
        <v>0</v>
      </c>
      <c r="Y98" s="10">
        <v>21</v>
      </c>
      <c r="Z98" s="10">
        <v>44</v>
      </c>
      <c r="AA98" s="10">
        <v>0</v>
      </c>
      <c r="AB98" s="10">
        <v>0</v>
      </c>
      <c r="AC98" s="10">
        <v>16</v>
      </c>
      <c r="AD98" s="10">
        <v>0</v>
      </c>
      <c r="AE98" s="10">
        <v>0</v>
      </c>
      <c r="AF98" s="10">
        <v>0</v>
      </c>
      <c r="AG98" s="10">
        <v>0</v>
      </c>
      <c r="AH98" s="10">
        <f t="shared" si="2"/>
        <v>143</v>
      </c>
      <c r="AI98" s="10">
        <f t="shared" si="3"/>
        <v>83</v>
      </c>
    </row>
    <row r="99" spans="1:35" x14ac:dyDescent="0.25">
      <c r="A99" s="19"/>
      <c r="B99" s="12" t="s">
        <v>82</v>
      </c>
      <c r="C99" s="24" t="s">
        <v>116</v>
      </c>
      <c r="D99" s="10">
        <v>3</v>
      </c>
      <c r="E99" s="10">
        <v>0</v>
      </c>
      <c r="F99" s="10">
        <v>0</v>
      </c>
      <c r="G99" s="10">
        <v>0</v>
      </c>
      <c r="H99" s="10">
        <v>0</v>
      </c>
      <c r="I99" s="10">
        <v>0</v>
      </c>
      <c r="J99" s="10">
        <v>1</v>
      </c>
      <c r="K99" s="10">
        <v>0</v>
      </c>
      <c r="L99" s="10">
        <v>0</v>
      </c>
      <c r="M99" s="10">
        <v>0</v>
      </c>
      <c r="N99" s="10">
        <v>1</v>
      </c>
      <c r="O99" s="10">
        <v>0</v>
      </c>
      <c r="P99" s="10">
        <v>0</v>
      </c>
      <c r="Q99" s="10">
        <v>0</v>
      </c>
      <c r="R99" s="10">
        <v>0</v>
      </c>
      <c r="S99" s="10">
        <v>0</v>
      </c>
      <c r="T99" s="10">
        <v>0</v>
      </c>
      <c r="U99" s="10">
        <v>0</v>
      </c>
      <c r="V99" s="10">
        <v>0</v>
      </c>
      <c r="W99" s="10">
        <v>0</v>
      </c>
      <c r="X99" s="10">
        <v>0</v>
      </c>
      <c r="Y99" s="10">
        <v>0</v>
      </c>
      <c r="Z99" s="10">
        <v>0</v>
      </c>
      <c r="AA99" s="10">
        <v>0</v>
      </c>
      <c r="AB99" s="10">
        <v>0</v>
      </c>
      <c r="AC99" s="10">
        <v>0</v>
      </c>
      <c r="AD99" s="10">
        <v>0</v>
      </c>
      <c r="AE99" s="10">
        <v>0</v>
      </c>
      <c r="AF99" s="10">
        <v>0</v>
      </c>
      <c r="AG99" s="10">
        <v>0</v>
      </c>
      <c r="AH99" s="10">
        <f t="shared" si="2"/>
        <v>5</v>
      </c>
      <c r="AI99" s="10">
        <f t="shared" si="3"/>
        <v>0</v>
      </c>
    </row>
    <row r="100" spans="1:35" x14ac:dyDescent="0.25">
      <c r="A100" s="19"/>
      <c r="B100" s="12" t="s">
        <v>82</v>
      </c>
      <c r="C100" s="24" t="s">
        <v>117</v>
      </c>
      <c r="D100" s="10">
        <v>0</v>
      </c>
      <c r="E100" s="10">
        <v>0</v>
      </c>
      <c r="F100" s="10">
        <v>0</v>
      </c>
      <c r="G100" s="10">
        <v>0</v>
      </c>
      <c r="H100" s="10">
        <v>0</v>
      </c>
      <c r="I100" s="10">
        <v>0</v>
      </c>
      <c r="J100" s="10">
        <v>0</v>
      </c>
      <c r="K100" s="10">
        <v>0</v>
      </c>
      <c r="L100" s="10">
        <v>0</v>
      </c>
      <c r="M100" s="10">
        <v>0</v>
      </c>
      <c r="N100" s="10">
        <v>0</v>
      </c>
      <c r="O100" s="10">
        <v>0</v>
      </c>
      <c r="P100" s="10">
        <v>0</v>
      </c>
      <c r="Q100" s="10">
        <v>0</v>
      </c>
      <c r="R100" s="10">
        <v>0</v>
      </c>
      <c r="S100" s="10">
        <v>0</v>
      </c>
      <c r="T100" s="10">
        <v>0</v>
      </c>
      <c r="U100" s="10">
        <v>0</v>
      </c>
      <c r="V100" s="10">
        <v>0</v>
      </c>
      <c r="W100" s="10">
        <v>0</v>
      </c>
      <c r="X100" s="10">
        <v>0</v>
      </c>
      <c r="Y100" s="10">
        <v>0</v>
      </c>
      <c r="Z100" s="10">
        <v>0</v>
      </c>
      <c r="AA100" s="10">
        <v>0</v>
      </c>
      <c r="AB100" s="10">
        <v>0</v>
      </c>
      <c r="AC100" s="10">
        <v>0</v>
      </c>
      <c r="AD100" s="10">
        <v>0</v>
      </c>
      <c r="AE100" s="10">
        <v>0</v>
      </c>
      <c r="AF100" s="10">
        <v>0</v>
      </c>
      <c r="AG100" s="10">
        <v>0</v>
      </c>
      <c r="AH100" s="10">
        <f t="shared" si="2"/>
        <v>0</v>
      </c>
      <c r="AI100" s="10">
        <f t="shared" si="3"/>
        <v>0</v>
      </c>
    </row>
    <row r="101" spans="1:35" x14ac:dyDescent="0.25">
      <c r="A101" s="19"/>
      <c r="B101" s="12" t="s">
        <v>82</v>
      </c>
      <c r="C101" s="24" t="s">
        <v>118</v>
      </c>
      <c r="D101" s="10">
        <v>0</v>
      </c>
      <c r="E101" s="10">
        <v>0</v>
      </c>
      <c r="F101" s="10">
        <v>0</v>
      </c>
      <c r="G101" s="10">
        <v>0</v>
      </c>
      <c r="H101" s="10">
        <v>0</v>
      </c>
      <c r="I101" s="10">
        <v>0</v>
      </c>
      <c r="J101" s="10">
        <v>0</v>
      </c>
      <c r="K101" s="10">
        <v>0</v>
      </c>
      <c r="L101" s="10">
        <v>0</v>
      </c>
      <c r="M101" s="10">
        <v>0</v>
      </c>
      <c r="N101" s="10">
        <v>0</v>
      </c>
      <c r="O101" s="10">
        <v>0</v>
      </c>
      <c r="P101" s="10">
        <v>0</v>
      </c>
      <c r="Q101" s="10">
        <v>0</v>
      </c>
      <c r="R101" s="10">
        <v>0</v>
      </c>
      <c r="S101" s="10">
        <v>0</v>
      </c>
      <c r="T101" s="10">
        <v>0</v>
      </c>
      <c r="U101" s="10">
        <v>0</v>
      </c>
      <c r="V101" s="10">
        <v>0</v>
      </c>
      <c r="W101" s="10">
        <v>0</v>
      </c>
      <c r="X101" s="10">
        <v>0</v>
      </c>
      <c r="Y101" s="10">
        <v>0</v>
      </c>
      <c r="Z101" s="10">
        <v>0</v>
      </c>
      <c r="AA101" s="10">
        <v>0</v>
      </c>
      <c r="AB101" s="10">
        <v>0</v>
      </c>
      <c r="AC101" s="10">
        <v>0</v>
      </c>
      <c r="AD101" s="10">
        <v>0</v>
      </c>
      <c r="AE101" s="10">
        <v>0</v>
      </c>
      <c r="AF101" s="10">
        <v>0</v>
      </c>
      <c r="AG101" s="10">
        <v>0</v>
      </c>
      <c r="AH101" s="10">
        <f t="shared" si="2"/>
        <v>0</v>
      </c>
      <c r="AI101" s="10">
        <f t="shared" si="3"/>
        <v>0</v>
      </c>
    </row>
    <row r="102" spans="1:35" x14ac:dyDescent="0.25">
      <c r="A102" s="19"/>
      <c r="B102" s="12" t="s">
        <v>82</v>
      </c>
      <c r="C102" s="23" t="s">
        <v>119</v>
      </c>
      <c r="D102" s="10">
        <v>3</v>
      </c>
      <c r="E102" s="10">
        <v>0</v>
      </c>
      <c r="F102" s="10">
        <v>0</v>
      </c>
      <c r="G102" s="10">
        <v>0</v>
      </c>
      <c r="H102" s="10">
        <v>0</v>
      </c>
      <c r="I102" s="10">
        <v>0</v>
      </c>
      <c r="J102" s="10">
        <v>0</v>
      </c>
      <c r="K102" s="10">
        <v>0</v>
      </c>
      <c r="L102" s="10">
        <v>0</v>
      </c>
      <c r="M102" s="10">
        <v>0</v>
      </c>
      <c r="N102" s="10">
        <v>0</v>
      </c>
      <c r="O102" s="10">
        <v>0</v>
      </c>
      <c r="P102" s="10">
        <v>0</v>
      </c>
      <c r="Q102" s="10">
        <v>0</v>
      </c>
      <c r="R102" s="10">
        <v>0</v>
      </c>
      <c r="S102" s="10">
        <v>0</v>
      </c>
      <c r="T102" s="10">
        <v>0</v>
      </c>
      <c r="U102" s="10">
        <v>0</v>
      </c>
      <c r="V102" s="10">
        <v>0</v>
      </c>
      <c r="W102" s="10">
        <v>0</v>
      </c>
      <c r="X102" s="10">
        <v>0</v>
      </c>
      <c r="Y102" s="10">
        <v>0</v>
      </c>
      <c r="Z102" s="10">
        <v>0</v>
      </c>
      <c r="AA102" s="10">
        <v>0</v>
      </c>
      <c r="AB102" s="10">
        <v>0</v>
      </c>
      <c r="AC102" s="10">
        <v>0</v>
      </c>
      <c r="AD102" s="10">
        <v>0</v>
      </c>
      <c r="AE102" s="10">
        <v>0</v>
      </c>
      <c r="AF102" s="10">
        <v>0</v>
      </c>
      <c r="AG102" s="10">
        <v>0</v>
      </c>
      <c r="AH102" s="10">
        <f t="shared" si="2"/>
        <v>3</v>
      </c>
      <c r="AI102" s="10">
        <f t="shared" si="3"/>
        <v>0</v>
      </c>
    </row>
    <row r="103" spans="1:35" x14ac:dyDescent="0.25">
      <c r="A103" s="19"/>
      <c r="B103" s="12"/>
      <c r="C103" s="23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</row>
    <row r="104" spans="1:35" x14ac:dyDescent="0.25">
      <c r="A104" s="19"/>
      <c r="B104" s="14" t="s">
        <v>120</v>
      </c>
      <c r="C104" s="23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</row>
    <row r="105" spans="1:35" x14ac:dyDescent="0.25">
      <c r="A105" s="19"/>
      <c r="B105" s="12" t="s">
        <v>82</v>
      </c>
      <c r="C105" s="23" t="s">
        <v>121</v>
      </c>
      <c r="D105" s="10">
        <v>13</v>
      </c>
      <c r="E105" s="10">
        <v>0</v>
      </c>
      <c r="F105" s="10">
        <v>0</v>
      </c>
      <c r="G105" s="10">
        <v>4</v>
      </c>
      <c r="H105" s="10">
        <v>0</v>
      </c>
      <c r="I105" s="10">
        <v>0</v>
      </c>
      <c r="J105" s="10">
        <v>7</v>
      </c>
      <c r="K105" s="10">
        <v>0</v>
      </c>
      <c r="L105" s="10">
        <v>3</v>
      </c>
      <c r="M105" s="10">
        <v>0</v>
      </c>
      <c r="N105" s="10">
        <v>2</v>
      </c>
      <c r="O105" s="10">
        <v>0</v>
      </c>
      <c r="P105" s="10">
        <v>0</v>
      </c>
      <c r="Q105" s="10">
        <v>0</v>
      </c>
      <c r="R105" s="10">
        <v>0</v>
      </c>
      <c r="S105" s="10">
        <v>0</v>
      </c>
      <c r="T105" s="10">
        <v>0</v>
      </c>
      <c r="U105" s="10">
        <v>0</v>
      </c>
      <c r="V105" s="10">
        <v>0</v>
      </c>
      <c r="W105" s="10">
        <v>0</v>
      </c>
      <c r="X105" s="10">
        <v>0</v>
      </c>
      <c r="Y105" s="10">
        <v>0</v>
      </c>
      <c r="Z105" s="10">
        <v>0</v>
      </c>
      <c r="AA105" s="10">
        <v>0</v>
      </c>
      <c r="AB105" s="10">
        <v>0</v>
      </c>
      <c r="AC105" s="10">
        <v>2</v>
      </c>
      <c r="AD105" s="10">
        <v>2</v>
      </c>
      <c r="AE105" s="10">
        <v>0</v>
      </c>
      <c r="AF105" s="10">
        <v>0</v>
      </c>
      <c r="AG105" s="10">
        <v>0</v>
      </c>
      <c r="AH105" s="10">
        <f t="shared" si="2"/>
        <v>27</v>
      </c>
      <c r="AI105" s="10">
        <f t="shared" si="3"/>
        <v>6</v>
      </c>
    </row>
    <row r="106" spans="1:35" x14ac:dyDescent="0.25">
      <c r="A106" s="19"/>
      <c r="B106" s="12" t="s">
        <v>82</v>
      </c>
      <c r="C106" s="23" t="s">
        <v>122</v>
      </c>
      <c r="D106" s="10">
        <v>100</v>
      </c>
      <c r="E106" s="10">
        <v>30</v>
      </c>
      <c r="F106" s="10">
        <v>0</v>
      </c>
      <c r="G106" s="10">
        <v>22</v>
      </c>
      <c r="H106" s="10">
        <v>41</v>
      </c>
      <c r="I106" s="10">
        <v>0</v>
      </c>
      <c r="J106" s="10">
        <v>23</v>
      </c>
      <c r="K106" s="10">
        <v>0</v>
      </c>
      <c r="L106" s="10">
        <v>21</v>
      </c>
      <c r="M106" s="10">
        <v>0</v>
      </c>
      <c r="N106" s="10">
        <v>28</v>
      </c>
      <c r="O106" s="10">
        <v>0</v>
      </c>
      <c r="P106" s="10">
        <v>0</v>
      </c>
      <c r="Q106" s="10">
        <v>18</v>
      </c>
      <c r="R106" s="10">
        <v>0</v>
      </c>
      <c r="S106" s="10">
        <v>0</v>
      </c>
      <c r="T106" s="10">
        <v>2</v>
      </c>
      <c r="U106" s="10">
        <v>4</v>
      </c>
      <c r="V106" s="10">
        <v>5</v>
      </c>
      <c r="W106" s="10">
        <v>6</v>
      </c>
      <c r="X106" s="10">
        <v>0</v>
      </c>
      <c r="Y106" s="10">
        <v>15</v>
      </c>
      <c r="Z106" s="10">
        <v>44</v>
      </c>
      <c r="AA106" s="10">
        <v>0</v>
      </c>
      <c r="AB106" s="10">
        <v>0</v>
      </c>
      <c r="AC106" s="10">
        <v>11</v>
      </c>
      <c r="AD106" s="10">
        <v>0</v>
      </c>
      <c r="AE106" s="10">
        <v>0</v>
      </c>
      <c r="AF106" s="10">
        <v>1</v>
      </c>
      <c r="AG106" s="10">
        <v>1</v>
      </c>
      <c r="AH106" s="10">
        <f t="shared" si="2"/>
        <v>265</v>
      </c>
      <c r="AI106" s="10">
        <f t="shared" si="3"/>
        <v>107</v>
      </c>
    </row>
    <row r="107" spans="1:35" x14ac:dyDescent="0.25">
      <c r="A107" s="19"/>
      <c r="B107" s="12" t="s">
        <v>82</v>
      </c>
      <c r="C107" s="23" t="s">
        <v>123</v>
      </c>
      <c r="D107" s="10">
        <v>0</v>
      </c>
      <c r="E107" s="10">
        <v>0</v>
      </c>
      <c r="F107" s="10">
        <v>0</v>
      </c>
      <c r="G107" s="10">
        <v>1</v>
      </c>
      <c r="H107" s="10">
        <v>0</v>
      </c>
      <c r="I107" s="10">
        <v>0</v>
      </c>
      <c r="J107" s="10">
        <v>0</v>
      </c>
      <c r="K107" s="10">
        <v>0</v>
      </c>
      <c r="L107" s="10">
        <v>1</v>
      </c>
      <c r="M107" s="10">
        <v>0</v>
      </c>
      <c r="N107" s="10">
        <v>0</v>
      </c>
      <c r="O107" s="10">
        <v>0</v>
      </c>
      <c r="P107" s="10">
        <v>0</v>
      </c>
      <c r="Q107" s="10">
        <v>1</v>
      </c>
      <c r="R107" s="10">
        <v>0</v>
      </c>
      <c r="S107" s="10">
        <v>0</v>
      </c>
      <c r="T107" s="10">
        <v>0</v>
      </c>
      <c r="U107" s="10">
        <v>0</v>
      </c>
      <c r="V107" s="10">
        <v>0</v>
      </c>
      <c r="W107" s="10">
        <v>0</v>
      </c>
      <c r="X107" s="10">
        <v>0</v>
      </c>
      <c r="Y107" s="10">
        <v>3</v>
      </c>
      <c r="Z107" s="10">
        <v>0</v>
      </c>
      <c r="AA107" s="10">
        <v>0</v>
      </c>
      <c r="AB107" s="10">
        <v>0</v>
      </c>
      <c r="AC107" s="10">
        <v>3</v>
      </c>
      <c r="AD107" s="10">
        <v>87</v>
      </c>
      <c r="AE107" s="10">
        <v>0</v>
      </c>
      <c r="AF107" s="10">
        <v>0</v>
      </c>
      <c r="AG107" s="10">
        <v>0</v>
      </c>
      <c r="AH107" s="10">
        <f t="shared" si="2"/>
        <v>88</v>
      </c>
      <c r="AI107" s="10">
        <f t="shared" si="3"/>
        <v>8</v>
      </c>
    </row>
    <row r="108" spans="1:35" x14ac:dyDescent="0.25">
      <c r="A108" s="19"/>
      <c r="B108" s="12" t="s">
        <v>82</v>
      </c>
      <c r="C108" s="23" t="s">
        <v>124</v>
      </c>
      <c r="D108" s="10">
        <v>0</v>
      </c>
      <c r="E108" s="10">
        <v>0</v>
      </c>
      <c r="F108" s="10">
        <v>0</v>
      </c>
      <c r="G108" s="10">
        <v>2</v>
      </c>
      <c r="H108" s="10">
        <v>0</v>
      </c>
      <c r="I108" s="10">
        <v>0</v>
      </c>
      <c r="J108" s="10">
        <v>1</v>
      </c>
      <c r="K108" s="10">
        <v>0</v>
      </c>
      <c r="L108" s="10">
        <v>0</v>
      </c>
      <c r="M108" s="10">
        <v>0</v>
      </c>
      <c r="N108" s="10">
        <v>0</v>
      </c>
      <c r="O108" s="10">
        <v>0</v>
      </c>
      <c r="P108" s="10">
        <v>0</v>
      </c>
      <c r="Q108" s="10">
        <v>0</v>
      </c>
      <c r="R108" s="10">
        <v>0</v>
      </c>
      <c r="S108" s="10">
        <v>0</v>
      </c>
      <c r="T108" s="10">
        <v>0</v>
      </c>
      <c r="U108" s="10">
        <v>0</v>
      </c>
      <c r="V108" s="10">
        <v>0</v>
      </c>
      <c r="W108" s="10">
        <v>0</v>
      </c>
      <c r="X108" s="10">
        <v>0</v>
      </c>
      <c r="Y108" s="10">
        <v>1</v>
      </c>
      <c r="Z108" s="10">
        <v>0</v>
      </c>
      <c r="AA108" s="10">
        <v>0</v>
      </c>
      <c r="AB108" s="10">
        <v>0</v>
      </c>
      <c r="AC108" s="10">
        <v>0</v>
      </c>
      <c r="AD108" s="10">
        <v>2</v>
      </c>
      <c r="AE108" s="10">
        <v>0</v>
      </c>
      <c r="AF108" s="10">
        <v>0</v>
      </c>
      <c r="AG108" s="10">
        <v>0</v>
      </c>
      <c r="AH108" s="10">
        <f t="shared" si="2"/>
        <v>3</v>
      </c>
      <c r="AI108" s="10">
        <f t="shared" si="3"/>
        <v>3</v>
      </c>
    </row>
    <row r="109" spans="1:35" x14ac:dyDescent="0.25">
      <c r="A109" s="19"/>
      <c r="B109" s="12" t="s">
        <v>82</v>
      </c>
      <c r="C109" s="23" t="s">
        <v>125</v>
      </c>
      <c r="D109" s="10">
        <v>0</v>
      </c>
      <c r="E109" s="10">
        <v>0</v>
      </c>
      <c r="F109" s="10">
        <v>0</v>
      </c>
      <c r="G109" s="10">
        <v>0</v>
      </c>
      <c r="H109" s="10">
        <v>0</v>
      </c>
      <c r="I109" s="10">
        <v>0</v>
      </c>
      <c r="J109" s="10">
        <v>15</v>
      </c>
      <c r="K109" s="10">
        <v>0</v>
      </c>
      <c r="L109" s="10">
        <v>3</v>
      </c>
      <c r="M109" s="10">
        <v>0</v>
      </c>
      <c r="N109" s="10">
        <v>0</v>
      </c>
      <c r="O109" s="10">
        <v>0</v>
      </c>
      <c r="P109" s="10">
        <v>0</v>
      </c>
      <c r="Q109" s="10">
        <v>7</v>
      </c>
      <c r="R109" s="10">
        <v>3</v>
      </c>
      <c r="S109" s="10">
        <v>0</v>
      </c>
      <c r="T109" s="10">
        <v>0</v>
      </c>
      <c r="U109" s="10">
        <v>0</v>
      </c>
      <c r="V109" s="10">
        <v>0</v>
      </c>
      <c r="W109" s="10">
        <v>2</v>
      </c>
      <c r="X109" s="10">
        <v>0</v>
      </c>
      <c r="Y109" s="10">
        <v>0</v>
      </c>
      <c r="Z109" s="10">
        <v>0</v>
      </c>
      <c r="AA109" s="10">
        <v>0</v>
      </c>
      <c r="AB109" s="10">
        <v>0</v>
      </c>
      <c r="AC109" s="10">
        <v>0</v>
      </c>
      <c r="AD109" s="10">
        <v>2</v>
      </c>
      <c r="AE109" s="10">
        <v>0</v>
      </c>
      <c r="AF109" s="10">
        <v>0</v>
      </c>
      <c r="AG109" s="10">
        <v>0</v>
      </c>
      <c r="AH109" s="10">
        <f t="shared" si="2"/>
        <v>23</v>
      </c>
      <c r="AI109" s="10">
        <f t="shared" si="3"/>
        <v>9</v>
      </c>
    </row>
    <row r="110" spans="1:35" x14ac:dyDescent="0.25">
      <c r="A110" s="19"/>
      <c r="B110" s="12" t="s">
        <v>82</v>
      </c>
      <c r="C110" s="23" t="s">
        <v>126</v>
      </c>
      <c r="D110" s="10">
        <v>3</v>
      </c>
      <c r="E110" s="10">
        <v>0</v>
      </c>
      <c r="F110" s="10">
        <v>0</v>
      </c>
      <c r="G110" s="10">
        <v>0</v>
      </c>
      <c r="H110" s="10">
        <v>0</v>
      </c>
      <c r="I110" s="10">
        <v>0</v>
      </c>
      <c r="J110" s="10">
        <v>0</v>
      </c>
      <c r="K110" s="10">
        <v>0</v>
      </c>
      <c r="L110" s="10">
        <v>3</v>
      </c>
      <c r="M110" s="10">
        <v>0</v>
      </c>
      <c r="N110" s="10">
        <v>0</v>
      </c>
      <c r="O110" s="10">
        <v>0</v>
      </c>
      <c r="P110" s="10">
        <v>0</v>
      </c>
      <c r="Q110" s="10">
        <v>0</v>
      </c>
      <c r="R110" s="10">
        <v>0</v>
      </c>
      <c r="S110" s="10">
        <v>0</v>
      </c>
      <c r="T110" s="10">
        <v>0</v>
      </c>
      <c r="U110" s="10">
        <v>0</v>
      </c>
      <c r="V110" s="10">
        <v>0</v>
      </c>
      <c r="W110" s="10">
        <v>0</v>
      </c>
      <c r="X110" s="10">
        <v>0</v>
      </c>
      <c r="Y110" s="10">
        <v>1</v>
      </c>
      <c r="Z110" s="10">
        <v>0</v>
      </c>
      <c r="AA110" s="10">
        <v>0</v>
      </c>
      <c r="AB110" s="10">
        <v>0</v>
      </c>
      <c r="AC110" s="10">
        <v>0</v>
      </c>
      <c r="AD110" s="10">
        <v>0</v>
      </c>
      <c r="AE110" s="10">
        <v>0</v>
      </c>
      <c r="AF110" s="10">
        <v>0</v>
      </c>
      <c r="AG110" s="10">
        <v>0</v>
      </c>
      <c r="AH110" s="10">
        <f t="shared" si="2"/>
        <v>6</v>
      </c>
      <c r="AI110" s="10">
        <f t="shared" si="3"/>
        <v>1</v>
      </c>
    </row>
    <row r="111" spans="1:35" x14ac:dyDescent="0.25">
      <c r="A111" s="19"/>
      <c r="B111" s="12" t="s">
        <v>82</v>
      </c>
      <c r="C111" s="23" t="s">
        <v>127</v>
      </c>
      <c r="D111" s="10">
        <v>1</v>
      </c>
      <c r="E111" s="10">
        <v>0</v>
      </c>
      <c r="F111" s="10">
        <v>0</v>
      </c>
      <c r="G111" s="10">
        <v>1</v>
      </c>
      <c r="H111" s="10">
        <v>0</v>
      </c>
      <c r="I111" s="10">
        <v>0</v>
      </c>
      <c r="J111" s="10">
        <v>0</v>
      </c>
      <c r="K111" s="10">
        <v>0</v>
      </c>
      <c r="L111" s="10">
        <v>12</v>
      </c>
      <c r="M111" s="10">
        <v>0</v>
      </c>
      <c r="N111" s="10">
        <v>0</v>
      </c>
      <c r="O111" s="10">
        <v>0</v>
      </c>
      <c r="P111" s="10">
        <v>0</v>
      </c>
      <c r="Q111" s="10">
        <v>16</v>
      </c>
      <c r="R111" s="10">
        <v>0</v>
      </c>
      <c r="S111" s="10">
        <v>0</v>
      </c>
      <c r="T111" s="10">
        <v>0</v>
      </c>
      <c r="U111" s="10">
        <v>0</v>
      </c>
      <c r="V111" s="10">
        <v>2</v>
      </c>
      <c r="W111" s="10">
        <v>0</v>
      </c>
      <c r="X111" s="10">
        <v>0</v>
      </c>
      <c r="Y111" s="10">
        <v>1</v>
      </c>
      <c r="Z111" s="10">
        <v>0</v>
      </c>
      <c r="AA111" s="10">
        <v>0</v>
      </c>
      <c r="AB111" s="10">
        <v>0</v>
      </c>
      <c r="AC111" s="10">
        <v>0</v>
      </c>
      <c r="AD111" s="10">
        <v>5</v>
      </c>
      <c r="AE111" s="10">
        <v>0</v>
      </c>
      <c r="AF111" s="10">
        <v>0</v>
      </c>
      <c r="AG111" s="10">
        <v>0</v>
      </c>
      <c r="AH111" s="10">
        <f t="shared" si="2"/>
        <v>20</v>
      </c>
      <c r="AI111" s="10">
        <f t="shared" si="3"/>
        <v>18</v>
      </c>
    </row>
    <row r="112" spans="1:35" x14ac:dyDescent="0.25">
      <c r="A112" s="19"/>
      <c r="B112" s="12" t="s">
        <v>82</v>
      </c>
      <c r="C112" s="23" t="s">
        <v>119</v>
      </c>
      <c r="D112" s="10">
        <v>3</v>
      </c>
      <c r="E112" s="10">
        <v>0</v>
      </c>
      <c r="F112" s="10">
        <v>0</v>
      </c>
      <c r="G112" s="10">
        <v>0</v>
      </c>
      <c r="H112" s="10">
        <v>0</v>
      </c>
      <c r="I112" s="10">
        <v>0</v>
      </c>
      <c r="J112" s="10">
        <v>0</v>
      </c>
      <c r="K112" s="10">
        <v>0</v>
      </c>
      <c r="L112" s="10">
        <v>0</v>
      </c>
      <c r="M112" s="10">
        <v>0</v>
      </c>
      <c r="N112" s="10">
        <v>0</v>
      </c>
      <c r="O112" s="10">
        <v>0</v>
      </c>
      <c r="P112" s="10">
        <v>16</v>
      </c>
      <c r="Q112" s="10">
        <v>16</v>
      </c>
      <c r="R112" s="10">
        <v>0</v>
      </c>
      <c r="S112" s="10">
        <v>0</v>
      </c>
      <c r="T112" s="10">
        <v>0</v>
      </c>
      <c r="U112" s="10">
        <v>0</v>
      </c>
      <c r="V112" s="10">
        <v>0</v>
      </c>
      <c r="W112" s="10">
        <v>0</v>
      </c>
      <c r="X112" s="10">
        <v>0</v>
      </c>
      <c r="Y112" s="10">
        <v>0</v>
      </c>
      <c r="Z112" s="10">
        <v>0</v>
      </c>
      <c r="AA112" s="10">
        <v>0</v>
      </c>
      <c r="AB112" s="10">
        <v>0</v>
      </c>
      <c r="AC112" s="10">
        <v>0</v>
      </c>
      <c r="AD112" s="10">
        <v>0</v>
      </c>
      <c r="AE112" s="10">
        <v>0</v>
      </c>
      <c r="AF112" s="10">
        <v>0</v>
      </c>
      <c r="AG112" s="10">
        <v>0</v>
      </c>
      <c r="AH112" s="10">
        <f t="shared" si="2"/>
        <v>19</v>
      </c>
      <c r="AI112" s="10">
        <f t="shared" si="3"/>
        <v>16</v>
      </c>
    </row>
    <row r="113" spans="1:35" x14ac:dyDescent="0.25">
      <c r="A113" s="19"/>
      <c r="B113" s="20"/>
      <c r="C113" s="21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</row>
    <row r="114" spans="1:35" x14ac:dyDescent="0.25">
      <c r="A114" s="11" t="s">
        <v>128</v>
      </c>
      <c r="B114" s="12" t="s">
        <v>129</v>
      </c>
      <c r="C114" s="18" t="s">
        <v>38</v>
      </c>
      <c r="D114" s="10">
        <v>113</v>
      </c>
      <c r="E114" s="10">
        <v>28</v>
      </c>
      <c r="F114" s="10">
        <v>0</v>
      </c>
      <c r="G114" s="10">
        <v>555</v>
      </c>
      <c r="H114" s="10">
        <v>707</v>
      </c>
      <c r="I114" s="10">
        <v>0</v>
      </c>
      <c r="J114" s="10">
        <v>770</v>
      </c>
      <c r="K114" s="10">
        <v>0</v>
      </c>
      <c r="L114" s="10">
        <v>826</v>
      </c>
      <c r="M114" s="10">
        <v>0</v>
      </c>
      <c r="N114" s="10">
        <v>384</v>
      </c>
      <c r="O114" s="10">
        <v>0</v>
      </c>
      <c r="P114" s="10">
        <v>0</v>
      </c>
      <c r="Q114" s="10">
        <v>954</v>
      </c>
      <c r="R114" s="10">
        <v>60</v>
      </c>
      <c r="S114" s="10">
        <v>0</v>
      </c>
      <c r="T114" s="10">
        <v>25</v>
      </c>
      <c r="U114" s="10">
        <v>41</v>
      </c>
      <c r="V114" s="10">
        <v>118</v>
      </c>
      <c r="W114" s="10">
        <v>220</v>
      </c>
      <c r="X114" s="10">
        <v>0</v>
      </c>
      <c r="Y114" s="10">
        <v>122</v>
      </c>
      <c r="Z114" s="10">
        <v>567</v>
      </c>
      <c r="AA114" s="10">
        <v>0</v>
      </c>
      <c r="AB114" s="10">
        <v>0</v>
      </c>
      <c r="AC114" s="10">
        <v>238</v>
      </c>
      <c r="AD114" s="10">
        <v>481</v>
      </c>
      <c r="AE114" s="10">
        <v>0</v>
      </c>
      <c r="AF114" s="10">
        <v>20</v>
      </c>
      <c r="AG114" s="10">
        <v>15</v>
      </c>
      <c r="AH114" s="10">
        <f t="shared" si="2"/>
        <v>4071</v>
      </c>
      <c r="AI114" s="10">
        <f t="shared" si="3"/>
        <v>2173</v>
      </c>
    </row>
    <row r="115" spans="1:35" x14ac:dyDescent="0.25">
      <c r="A115" s="11" t="s">
        <v>130</v>
      </c>
      <c r="B115" s="12" t="s">
        <v>131</v>
      </c>
      <c r="C115" s="18" t="s">
        <v>132</v>
      </c>
      <c r="D115" s="82">
        <v>30</v>
      </c>
      <c r="E115" s="83"/>
      <c r="F115" s="82">
        <v>30</v>
      </c>
      <c r="G115" s="83"/>
      <c r="H115" s="82">
        <v>30</v>
      </c>
      <c r="I115" s="83"/>
      <c r="J115" s="82">
        <v>30</v>
      </c>
      <c r="K115" s="83"/>
      <c r="L115" s="82">
        <v>30</v>
      </c>
      <c r="M115" s="83"/>
      <c r="N115" s="82">
        <v>30</v>
      </c>
      <c r="O115" s="83"/>
      <c r="P115" s="82">
        <v>30</v>
      </c>
      <c r="Q115" s="83"/>
      <c r="R115" s="82">
        <v>30</v>
      </c>
      <c r="S115" s="83"/>
      <c r="T115" s="82">
        <v>30</v>
      </c>
      <c r="U115" s="83"/>
      <c r="V115" s="82">
        <v>30</v>
      </c>
      <c r="W115" s="83"/>
      <c r="X115" s="82">
        <v>30</v>
      </c>
      <c r="Y115" s="83"/>
      <c r="Z115" s="82">
        <v>30</v>
      </c>
      <c r="AA115" s="83"/>
      <c r="AB115" s="82">
        <v>30</v>
      </c>
      <c r="AC115" s="83"/>
      <c r="AD115" s="82">
        <v>30</v>
      </c>
      <c r="AE115" s="83"/>
      <c r="AF115" s="82">
        <v>30</v>
      </c>
      <c r="AG115" s="83"/>
      <c r="AH115" s="82">
        <v>30</v>
      </c>
      <c r="AI115" s="83"/>
    </row>
    <row r="116" spans="1:35" ht="25.5" x14ac:dyDescent="0.25">
      <c r="A116" s="11" t="s">
        <v>133</v>
      </c>
      <c r="B116" s="12" t="s">
        <v>134</v>
      </c>
      <c r="C116" s="18" t="s">
        <v>135</v>
      </c>
      <c r="D116" s="25">
        <f>D17</f>
        <v>113</v>
      </c>
      <c r="E116" s="26">
        <f>E17</f>
        <v>28</v>
      </c>
      <c r="F116" s="25">
        <f t="shared" ref="F116:AI116" si="4">F17</f>
        <v>0</v>
      </c>
      <c r="G116" s="26">
        <f t="shared" si="4"/>
        <v>11</v>
      </c>
      <c r="H116" s="25">
        <f t="shared" si="4"/>
        <v>20</v>
      </c>
      <c r="I116" s="26">
        <f t="shared" si="4"/>
        <v>0</v>
      </c>
      <c r="J116" s="25">
        <f t="shared" si="4"/>
        <v>18</v>
      </c>
      <c r="K116" s="26">
        <f t="shared" si="4"/>
        <v>0</v>
      </c>
      <c r="L116" s="25">
        <f t="shared" si="4"/>
        <v>12</v>
      </c>
      <c r="M116" s="26">
        <f t="shared" si="4"/>
        <v>0</v>
      </c>
      <c r="N116" s="25">
        <f t="shared" si="4"/>
        <v>19</v>
      </c>
      <c r="O116" s="26">
        <f t="shared" si="4"/>
        <v>0</v>
      </c>
      <c r="P116" s="25">
        <f t="shared" si="4"/>
        <v>0</v>
      </c>
      <c r="Q116" s="26">
        <f t="shared" si="4"/>
        <v>9</v>
      </c>
      <c r="R116" s="25">
        <f t="shared" si="4"/>
        <v>0</v>
      </c>
      <c r="S116" s="26">
        <f t="shared" si="4"/>
        <v>0</v>
      </c>
      <c r="T116" s="25">
        <f t="shared" si="4"/>
        <v>1</v>
      </c>
      <c r="U116" s="26">
        <f t="shared" si="4"/>
        <v>3</v>
      </c>
      <c r="V116" s="25">
        <f t="shared" si="4"/>
        <v>2</v>
      </c>
      <c r="W116" s="26">
        <f t="shared" si="4"/>
        <v>0</v>
      </c>
      <c r="X116" s="25">
        <f t="shared" si="4"/>
        <v>0</v>
      </c>
      <c r="Y116" s="26">
        <f t="shared" si="4"/>
        <v>17</v>
      </c>
      <c r="Z116" s="25">
        <f t="shared" si="4"/>
        <v>20</v>
      </c>
      <c r="AA116" s="26">
        <f t="shared" si="4"/>
        <v>0</v>
      </c>
      <c r="AB116" s="25">
        <f t="shared" si="4"/>
        <v>0</v>
      </c>
      <c r="AC116" s="26">
        <f t="shared" si="4"/>
        <v>8</v>
      </c>
      <c r="AD116" s="25">
        <f t="shared" si="4"/>
        <v>84</v>
      </c>
      <c r="AE116" s="26">
        <f t="shared" si="4"/>
        <v>0</v>
      </c>
      <c r="AF116" s="25">
        <f t="shared" si="4"/>
        <v>1</v>
      </c>
      <c r="AG116" s="26">
        <f t="shared" si="4"/>
        <v>0</v>
      </c>
      <c r="AH116" s="25">
        <f t="shared" si="4"/>
        <v>290</v>
      </c>
      <c r="AI116" s="26">
        <f t="shared" si="4"/>
        <v>76</v>
      </c>
    </row>
    <row r="117" spans="1:35" x14ac:dyDescent="0.25">
      <c r="A117" s="11" t="s">
        <v>136</v>
      </c>
      <c r="B117" s="84" t="s">
        <v>137</v>
      </c>
      <c r="C117" s="85"/>
      <c r="D117" s="86">
        <f>(D114+E114)/(D115*31)*100</f>
        <v>15.161290322580644</v>
      </c>
      <c r="E117" s="87"/>
      <c r="F117" s="86">
        <f>(F114+G114)/(F115*28)*100</f>
        <v>66.071428571428569</v>
      </c>
      <c r="G117" s="87"/>
      <c r="H117" s="86">
        <f>(H114+I114)/(H115*31)*100</f>
        <v>76.021505376344095</v>
      </c>
      <c r="I117" s="87"/>
      <c r="J117" s="86">
        <f>(J114+K114)/(J115*30)*100</f>
        <v>85.555555555555557</v>
      </c>
      <c r="K117" s="87"/>
      <c r="L117" s="86">
        <f>(L114+M114)/(L115*30)*100</f>
        <v>91.777777777777786</v>
      </c>
      <c r="M117" s="87"/>
      <c r="N117" s="86">
        <f>(N114+O114)/(N115*30)*100</f>
        <v>42.666666666666671</v>
      </c>
      <c r="O117" s="87"/>
      <c r="P117" s="86">
        <f>(P114+Q114)/(P115*30)*100</f>
        <v>106</v>
      </c>
      <c r="Q117" s="87"/>
      <c r="R117" s="86">
        <f>(R114+S114)/(R115*31)*100</f>
        <v>6.4516129032258061</v>
      </c>
      <c r="S117" s="87"/>
      <c r="T117" s="86">
        <f>(T114+U114)/(T115*30)*100</f>
        <v>7.333333333333333</v>
      </c>
      <c r="U117" s="87"/>
      <c r="V117" s="86">
        <f>(V114+W114)/(V115*31)*100</f>
        <v>36.344086021505376</v>
      </c>
      <c r="W117" s="87"/>
      <c r="X117" s="86">
        <f>(X114+Y114)/(X115*31)*100</f>
        <v>13.118279569892474</v>
      </c>
      <c r="Y117" s="87"/>
      <c r="Z117" s="86">
        <f>(Z114+AA114)/(Z115*30)*100</f>
        <v>63</v>
      </c>
      <c r="AA117" s="87"/>
      <c r="AB117" s="86">
        <f>(AB114+AC114)/(AB115*31)*100</f>
        <v>25.591397849462368</v>
      </c>
      <c r="AC117" s="87"/>
      <c r="AD117" s="86">
        <f>(AD114+AE114)/(AD115*30)*100</f>
        <v>53.44444444444445</v>
      </c>
      <c r="AE117" s="87"/>
      <c r="AF117" s="86">
        <f>(AF114+AG114)/(AF115*31)*100</f>
        <v>3.763440860215054</v>
      </c>
      <c r="AG117" s="87"/>
      <c r="AH117" s="86">
        <f>(AH114+AI114)/(AH115*365)*100</f>
        <v>57.022831050228305</v>
      </c>
      <c r="AI117" s="87"/>
    </row>
    <row r="118" spans="1:35" x14ac:dyDescent="0.25">
      <c r="A118" s="11" t="s">
        <v>138</v>
      </c>
      <c r="B118" s="84" t="s">
        <v>139</v>
      </c>
      <c r="C118" s="85"/>
      <c r="D118" s="86">
        <f>(D36+D37+E36+E37)/(D116+E116)</f>
        <v>1.5319148936170213</v>
      </c>
      <c r="E118" s="87"/>
      <c r="F118" s="86">
        <f>(F36+F37+G36+G37)/(F116+G116)</f>
        <v>34.727272727272727</v>
      </c>
      <c r="G118" s="87"/>
      <c r="H118" s="86">
        <f>(H36+H37+I36+I37)/(H116+I116)</f>
        <v>35.25</v>
      </c>
      <c r="I118" s="87"/>
      <c r="J118" s="86">
        <f>(J36+J37+K36+K37)/(J116+K116)</f>
        <v>43.055555555555557</v>
      </c>
      <c r="K118" s="87"/>
      <c r="L118" s="86">
        <f>(L36+L37+M36+M37)/(L116+M116)</f>
        <v>39.5</v>
      </c>
      <c r="M118" s="87"/>
      <c r="N118" s="86">
        <f>(N36+N37+O36+O37)/(N116+O116)</f>
        <v>18.894736842105264</v>
      </c>
      <c r="O118" s="87"/>
      <c r="P118" s="86">
        <f>(P36+P37+Q36+Q37)/(P116+Q116)</f>
        <v>19.444444444444443</v>
      </c>
      <c r="Q118" s="87"/>
      <c r="R118" s="86" t="e">
        <f>(R36+R37+S36+S37)/(R116+S116)</f>
        <v>#DIV/0!</v>
      </c>
      <c r="S118" s="87"/>
      <c r="T118" s="86">
        <f>(T36+T37+U36+U37)/(T116+U116)</f>
        <v>4</v>
      </c>
      <c r="U118" s="87"/>
      <c r="V118" s="86">
        <f>(V36+V37+W36+W37)/(V116+W116)</f>
        <v>25.5</v>
      </c>
      <c r="W118" s="87"/>
      <c r="X118" s="86">
        <f>(X36+X37+Y36+Y37)/(X116+Y116)</f>
        <v>6.4705882352941178</v>
      </c>
      <c r="Y118" s="87"/>
      <c r="Z118" s="86">
        <f>(Z36+Z37+AA36+AA37)/(Z116+AA116)</f>
        <v>19.350000000000001</v>
      </c>
      <c r="AA118" s="87"/>
      <c r="AB118" s="86">
        <f>(AB36+AB37+AC36+AC37)/(AB116+AC116)</f>
        <v>32.125</v>
      </c>
      <c r="AC118" s="87"/>
      <c r="AD118" s="86">
        <f>(AD36+AD37+AE36+AE37)/(AD116+AE116)</f>
        <v>4.7023809523809526</v>
      </c>
      <c r="AE118" s="87"/>
      <c r="AF118" s="86">
        <f>(AF36+AF37+AG36+AG37)/(AF116+AG116)</f>
        <v>19</v>
      </c>
      <c r="AG118" s="87"/>
      <c r="AH118" s="86">
        <f>(AH36+AH37+AI36+AI37)/(AH116+AI116)</f>
        <v>11.806010928961749</v>
      </c>
      <c r="AI118" s="87"/>
    </row>
    <row r="119" spans="1:35" x14ac:dyDescent="0.25">
      <c r="A119" s="11" t="s">
        <v>140</v>
      </c>
      <c r="B119" s="84" t="s">
        <v>141</v>
      </c>
      <c r="C119" s="85"/>
      <c r="D119" s="86">
        <f>((D115*31)-D114-E114)/(D116+E116)</f>
        <v>5.5957446808510642</v>
      </c>
      <c r="E119" s="87"/>
      <c r="F119" s="86">
        <f>((F115*28)-F114-G114)/(F116+G116)</f>
        <v>25.90909090909091</v>
      </c>
      <c r="G119" s="87"/>
      <c r="H119" s="86">
        <f>((H115*31)-H114-I114)/(H116+I116)</f>
        <v>11.15</v>
      </c>
      <c r="I119" s="87"/>
      <c r="J119" s="86">
        <f>((J115*30)-J114-K114)/(J116+K116)</f>
        <v>7.2222222222222223</v>
      </c>
      <c r="K119" s="87"/>
      <c r="L119" s="86">
        <f>((L115*30)-L114-M114)/(L116+M116)</f>
        <v>6.166666666666667</v>
      </c>
      <c r="M119" s="87"/>
      <c r="N119" s="86">
        <f>((N115*30)-N114-O114)/(N116+O116)</f>
        <v>27.157894736842106</v>
      </c>
      <c r="O119" s="87"/>
      <c r="P119" s="86">
        <f>((P115*30)-P114-Q114)/(P116+Q116)</f>
        <v>-6</v>
      </c>
      <c r="Q119" s="87"/>
      <c r="R119" s="86" t="e">
        <f>((R115*31)-R114-S114)/(R116+S116)</f>
        <v>#DIV/0!</v>
      </c>
      <c r="S119" s="87"/>
      <c r="T119" s="86">
        <f>((T115*30)-T114-U114)/(T116+U116)</f>
        <v>208.5</v>
      </c>
      <c r="U119" s="87"/>
      <c r="V119" s="86">
        <f>((V115*31)-V114-W114)/(V116+W116)</f>
        <v>296</v>
      </c>
      <c r="W119" s="87"/>
      <c r="X119" s="86">
        <f>((X115*31)-X114-Y114)/(X116+Y116)</f>
        <v>47.529411764705884</v>
      </c>
      <c r="Y119" s="87"/>
      <c r="Z119" s="86">
        <f>((Z115*30)-Z114-AA114)/(Z116+AA116)</f>
        <v>16.649999999999999</v>
      </c>
      <c r="AA119" s="87"/>
      <c r="AB119" s="86">
        <f>((AB115*31)-AB114-AC114)/(AB116+AC116)</f>
        <v>86.5</v>
      </c>
      <c r="AC119" s="87"/>
      <c r="AD119" s="86">
        <f>((AD115*30)-AD114-AE114)/(AD116+AE116)</f>
        <v>4.9880952380952381</v>
      </c>
      <c r="AE119" s="87"/>
      <c r="AF119" s="86">
        <f>((AF115*31)-AF114-AG114)/(AF116+AG116)</f>
        <v>895</v>
      </c>
      <c r="AG119" s="87"/>
      <c r="AH119" s="86">
        <f>((AH115*365)-AH114-AI114)/(AH116+AI116)</f>
        <v>12.857923497267759</v>
      </c>
      <c r="AI119" s="87"/>
    </row>
    <row r="120" spans="1:35" x14ac:dyDescent="0.25">
      <c r="A120" s="11" t="s">
        <v>142</v>
      </c>
      <c r="B120" s="84" t="s">
        <v>143</v>
      </c>
      <c r="C120" s="85"/>
      <c r="D120" s="86">
        <f>(D116+E116)/D115</f>
        <v>4.7</v>
      </c>
      <c r="E120" s="87"/>
      <c r="F120" s="86">
        <f>(F116+G116)/F115</f>
        <v>0.36666666666666664</v>
      </c>
      <c r="G120" s="87"/>
      <c r="H120" s="86">
        <f>(H116+I116)/H115</f>
        <v>0.66666666666666663</v>
      </c>
      <c r="I120" s="87"/>
      <c r="J120" s="86">
        <f>(J116+K116)/J115</f>
        <v>0.6</v>
      </c>
      <c r="K120" s="87"/>
      <c r="L120" s="86">
        <f>(L116+M116)/L115</f>
        <v>0.4</v>
      </c>
      <c r="M120" s="87"/>
      <c r="N120" s="86">
        <f>(N116+O116)/N115</f>
        <v>0.6333333333333333</v>
      </c>
      <c r="O120" s="87"/>
      <c r="P120" s="86">
        <f>(P116+Q116)/P115</f>
        <v>0.3</v>
      </c>
      <c r="Q120" s="87"/>
      <c r="R120" s="86">
        <f>(R116+S116)/R115</f>
        <v>0</v>
      </c>
      <c r="S120" s="87"/>
      <c r="T120" s="86">
        <f>(T116+U116)/T115</f>
        <v>0.13333333333333333</v>
      </c>
      <c r="U120" s="87"/>
      <c r="V120" s="86">
        <f>(V116+W116)/V115</f>
        <v>6.6666666666666666E-2</v>
      </c>
      <c r="W120" s="87"/>
      <c r="X120" s="86">
        <f>(X116+Y116)/X115</f>
        <v>0.56666666666666665</v>
      </c>
      <c r="Y120" s="87"/>
      <c r="Z120" s="86">
        <f>(Z116+AA116)/Z115</f>
        <v>0.66666666666666663</v>
      </c>
      <c r="AA120" s="87"/>
      <c r="AB120" s="86">
        <f>(AB116+AC116)/AB115</f>
        <v>0.26666666666666666</v>
      </c>
      <c r="AC120" s="87"/>
      <c r="AD120" s="86">
        <f>(AD116+AE116)/AD115</f>
        <v>2.8</v>
      </c>
      <c r="AE120" s="87"/>
      <c r="AF120" s="86">
        <f>(AF116+AG116)/AF115</f>
        <v>3.3333333333333333E-2</v>
      </c>
      <c r="AG120" s="87"/>
      <c r="AH120" s="86">
        <f>(AH116+AI116)/AH115/12</f>
        <v>1.0166666666666666</v>
      </c>
      <c r="AI120" s="87"/>
    </row>
  </sheetData>
  <mergeCells count="104">
    <mergeCell ref="AB120:AC120"/>
    <mergeCell ref="AD120:AE120"/>
    <mergeCell ref="AF120:AG120"/>
    <mergeCell ref="AH120:AI120"/>
    <mergeCell ref="L120:M120"/>
    <mergeCell ref="N120:O120"/>
    <mergeCell ref="P120:Q120"/>
    <mergeCell ref="R120:S120"/>
    <mergeCell ref="T120:U120"/>
    <mergeCell ref="V120:W120"/>
    <mergeCell ref="Z119:AA119"/>
    <mergeCell ref="AB119:AC119"/>
    <mergeCell ref="AD119:AE119"/>
    <mergeCell ref="AF119:AG119"/>
    <mergeCell ref="AH119:AI119"/>
    <mergeCell ref="B120:C120"/>
    <mergeCell ref="D120:E120"/>
    <mergeCell ref="F120:G120"/>
    <mergeCell ref="H120:I120"/>
    <mergeCell ref="J120:K120"/>
    <mergeCell ref="N119:O119"/>
    <mergeCell ref="P119:Q119"/>
    <mergeCell ref="R119:S119"/>
    <mergeCell ref="T119:U119"/>
    <mergeCell ref="V119:W119"/>
    <mergeCell ref="X119:Y119"/>
    <mergeCell ref="B119:C119"/>
    <mergeCell ref="D119:E119"/>
    <mergeCell ref="F119:G119"/>
    <mergeCell ref="H119:I119"/>
    <mergeCell ref="J119:K119"/>
    <mergeCell ref="L119:M119"/>
    <mergeCell ref="X120:Y120"/>
    <mergeCell ref="Z120:AA120"/>
    <mergeCell ref="X118:Y118"/>
    <mergeCell ref="Z118:AA118"/>
    <mergeCell ref="AB118:AC118"/>
    <mergeCell ref="AD118:AE118"/>
    <mergeCell ref="AF118:AG118"/>
    <mergeCell ref="AH118:AI118"/>
    <mergeCell ref="L118:M118"/>
    <mergeCell ref="N118:O118"/>
    <mergeCell ref="P118:Q118"/>
    <mergeCell ref="R118:S118"/>
    <mergeCell ref="T118:U118"/>
    <mergeCell ref="V118:W118"/>
    <mergeCell ref="B118:C118"/>
    <mergeCell ref="D118:E118"/>
    <mergeCell ref="F118:G118"/>
    <mergeCell ref="H118:I118"/>
    <mergeCell ref="J118:K118"/>
    <mergeCell ref="N117:O117"/>
    <mergeCell ref="P117:Q117"/>
    <mergeCell ref="R117:S117"/>
    <mergeCell ref="T117:U117"/>
    <mergeCell ref="AB115:AC115"/>
    <mergeCell ref="AD115:AE115"/>
    <mergeCell ref="AF115:AG115"/>
    <mergeCell ref="AH115:AI115"/>
    <mergeCell ref="B117:C117"/>
    <mergeCell ref="D117:E117"/>
    <mergeCell ref="F117:G117"/>
    <mergeCell ref="H117:I117"/>
    <mergeCell ref="J117:K117"/>
    <mergeCell ref="L117:M117"/>
    <mergeCell ref="P115:Q115"/>
    <mergeCell ref="R115:S115"/>
    <mergeCell ref="T115:U115"/>
    <mergeCell ref="V115:W115"/>
    <mergeCell ref="X115:Y115"/>
    <mergeCell ref="Z115:AA115"/>
    <mergeCell ref="Z117:AA117"/>
    <mergeCell ref="AB117:AC117"/>
    <mergeCell ref="AD117:AE117"/>
    <mergeCell ref="AF117:AG117"/>
    <mergeCell ref="AH117:AI117"/>
    <mergeCell ref="V117:W117"/>
    <mergeCell ref="X117:Y117"/>
    <mergeCell ref="D115:E115"/>
    <mergeCell ref="F115:G115"/>
    <mergeCell ref="H115:I115"/>
    <mergeCell ref="J115:K115"/>
    <mergeCell ref="L115:M115"/>
    <mergeCell ref="N115:O115"/>
    <mergeCell ref="N6:O6"/>
    <mergeCell ref="P6:Q6"/>
    <mergeCell ref="R6:S6"/>
    <mergeCell ref="A1:AI2"/>
    <mergeCell ref="A5:A7"/>
    <mergeCell ref="B5:C7"/>
    <mergeCell ref="D5:AG5"/>
    <mergeCell ref="AH5:AI6"/>
    <mergeCell ref="D6:E6"/>
    <mergeCell ref="F6:G6"/>
    <mergeCell ref="H6:I6"/>
    <mergeCell ref="J6:K6"/>
    <mergeCell ref="L6:M6"/>
    <mergeCell ref="Z6:AA6"/>
    <mergeCell ref="AB6:AC6"/>
    <mergeCell ref="AD6:AE6"/>
    <mergeCell ref="AF6:AG6"/>
    <mergeCell ref="T6:U6"/>
    <mergeCell ref="V6:W6"/>
    <mergeCell ref="X6:Y6"/>
  </mergeCells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20"/>
  <sheetViews>
    <sheetView workbookViewId="0">
      <pane xSplit="3" ySplit="7" topLeftCell="D8" activePane="bottomRight" state="frozen"/>
      <selection pane="topRight" activeCell="D1" sqref="D1"/>
      <selection pane="bottomLeft" activeCell="A8" sqref="A8"/>
      <selection pane="bottomRight" activeCell="D8" sqref="D8:AG114"/>
    </sheetView>
  </sheetViews>
  <sheetFormatPr defaultRowHeight="15" x14ac:dyDescent="0.25"/>
  <cols>
    <col min="1" max="1" width="3.42578125" customWidth="1"/>
    <col min="2" max="2" width="2.85546875" customWidth="1"/>
    <col min="3" max="3" width="21.85546875" bestFit="1" customWidth="1"/>
    <col min="4" max="6" width="4" bestFit="1" customWidth="1"/>
    <col min="7" max="7" width="5.140625" bestFit="1" customWidth="1"/>
    <col min="8" max="8" width="5" bestFit="1" customWidth="1"/>
    <col min="9" max="9" width="4" bestFit="1" customWidth="1"/>
    <col min="10" max="10" width="5" bestFit="1" customWidth="1"/>
    <col min="11" max="11" width="4" bestFit="1" customWidth="1"/>
    <col min="12" max="12" width="5" bestFit="1" customWidth="1"/>
    <col min="13" max="17" width="4" customWidth="1"/>
    <col min="18" max="29" width="4" bestFit="1" customWidth="1"/>
    <col min="30" max="30" width="5" bestFit="1" customWidth="1"/>
    <col min="31" max="33" width="4" bestFit="1" customWidth="1"/>
    <col min="34" max="35" width="5" bestFit="1" customWidth="1"/>
  </cols>
  <sheetData>
    <row r="1" spans="1:35" x14ac:dyDescent="0.25">
      <c r="A1" s="63" t="s">
        <v>0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  <c r="AH1" s="63"/>
      <c r="AI1" s="63"/>
    </row>
    <row r="2" spans="1:35" x14ac:dyDescent="0.25">
      <c r="A2" s="63"/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63"/>
      <c r="AI2" s="63"/>
    </row>
    <row r="3" spans="1:35" x14ac:dyDescent="0.25">
      <c r="A3" s="1" t="s">
        <v>1</v>
      </c>
      <c r="B3" s="2"/>
      <c r="C3" s="1" t="s">
        <v>2</v>
      </c>
      <c r="D3" s="3"/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</row>
    <row r="4" spans="1:35" x14ac:dyDescent="0.25">
      <c r="A4" s="1"/>
      <c r="B4" s="2"/>
      <c r="C4" s="5"/>
      <c r="D4" s="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</row>
    <row r="5" spans="1:35" x14ac:dyDescent="0.25">
      <c r="A5" s="64" t="s">
        <v>3</v>
      </c>
      <c r="B5" s="67" t="s">
        <v>4</v>
      </c>
      <c r="C5" s="68"/>
      <c r="D5" s="73" t="s">
        <v>5</v>
      </c>
      <c r="E5" s="74"/>
      <c r="F5" s="74"/>
      <c r="G5" s="74"/>
      <c r="H5" s="74"/>
      <c r="I5" s="74"/>
      <c r="J5" s="74"/>
      <c r="K5" s="74"/>
      <c r="L5" s="74"/>
      <c r="M5" s="74"/>
      <c r="N5" s="74"/>
      <c r="O5" s="74"/>
      <c r="P5" s="74"/>
      <c r="Q5" s="74"/>
      <c r="R5" s="74"/>
      <c r="S5" s="74"/>
      <c r="T5" s="74"/>
      <c r="U5" s="74"/>
      <c r="V5" s="74"/>
      <c r="W5" s="74"/>
      <c r="X5" s="74"/>
      <c r="Y5" s="74"/>
      <c r="Z5" s="74"/>
      <c r="AA5" s="74"/>
      <c r="AB5" s="74"/>
      <c r="AC5" s="74"/>
      <c r="AD5" s="74"/>
      <c r="AE5" s="74"/>
      <c r="AF5" s="74"/>
      <c r="AG5" s="75"/>
      <c r="AH5" s="76" t="s">
        <v>6</v>
      </c>
      <c r="AI5" s="77"/>
    </row>
    <row r="6" spans="1:35" x14ac:dyDescent="0.25">
      <c r="A6" s="65"/>
      <c r="B6" s="69"/>
      <c r="C6" s="70"/>
      <c r="D6" s="80" t="s">
        <v>144</v>
      </c>
      <c r="E6" s="81"/>
      <c r="F6" s="80" t="s">
        <v>145</v>
      </c>
      <c r="G6" s="81"/>
      <c r="H6" s="80" t="s">
        <v>146</v>
      </c>
      <c r="I6" s="81"/>
      <c r="J6" s="80" t="s">
        <v>147</v>
      </c>
      <c r="K6" s="81"/>
      <c r="L6" s="88" t="s">
        <v>148</v>
      </c>
      <c r="M6" s="89"/>
      <c r="N6" s="88" t="s">
        <v>149</v>
      </c>
      <c r="O6" s="89"/>
      <c r="P6" s="88" t="s">
        <v>150</v>
      </c>
      <c r="Q6" s="89"/>
      <c r="R6" s="80" t="s">
        <v>151</v>
      </c>
      <c r="S6" s="81"/>
      <c r="T6" s="80" t="s">
        <v>152</v>
      </c>
      <c r="U6" s="81"/>
      <c r="V6" s="80" t="s">
        <v>153</v>
      </c>
      <c r="W6" s="81"/>
      <c r="X6" s="80" t="s">
        <v>154</v>
      </c>
      <c r="Y6" s="81"/>
      <c r="Z6" s="80" t="s">
        <v>155</v>
      </c>
      <c r="AA6" s="81"/>
      <c r="AB6" s="80" t="s">
        <v>156</v>
      </c>
      <c r="AC6" s="81"/>
      <c r="AD6" s="80" t="s">
        <v>157</v>
      </c>
      <c r="AE6" s="81"/>
      <c r="AF6" s="80" t="s">
        <v>158</v>
      </c>
      <c r="AG6" s="81"/>
      <c r="AH6" s="78"/>
      <c r="AI6" s="79"/>
    </row>
    <row r="7" spans="1:35" ht="15.75" thickBot="1" x14ac:dyDescent="0.3">
      <c r="A7" s="66"/>
      <c r="B7" s="71"/>
      <c r="C7" s="72"/>
      <c r="D7" s="6" t="s">
        <v>7</v>
      </c>
      <c r="E7" s="6" t="s">
        <v>8</v>
      </c>
      <c r="F7" s="6" t="s">
        <v>7</v>
      </c>
      <c r="G7" s="6" t="s">
        <v>8</v>
      </c>
      <c r="H7" s="6" t="s">
        <v>7</v>
      </c>
      <c r="I7" s="6" t="s">
        <v>8</v>
      </c>
      <c r="J7" s="6" t="s">
        <v>7</v>
      </c>
      <c r="K7" s="6" t="s">
        <v>8</v>
      </c>
      <c r="L7" s="6" t="s">
        <v>7</v>
      </c>
      <c r="M7" s="6" t="s">
        <v>8</v>
      </c>
      <c r="N7" s="6" t="s">
        <v>7</v>
      </c>
      <c r="O7" s="6" t="s">
        <v>8</v>
      </c>
      <c r="P7" s="6" t="s">
        <v>7</v>
      </c>
      <c r="Q7" s="6" t="s">
        <v>8</v>
      </c>
      <c r="R7" s="6" t="s">
        <v>7</v>
      </c>
      <c r="S7" s="6" t="s">
        <v>8</v>
      </c>
      <c r="T7" s="6" t="s">
        <v>7</v>
      </c>
      <c r="U7" s="6" t="s">
        <v>8</v>
      </c>
      <c r="V7" s="6" t="s">
        <v>7</v>
      </c>
      <c r="W7" s="6" t="s">
        <v>8</v>
      </c>
      <c r="X7" s="6" t="s">
        <v>7</v>
      </c>
      <c r="Y7" s="6" t="s">
        <v>8</v>
      </c>
      <c r="Z7" s="6" t="s">
        <v>7</v>
      </c>
      <c r="AA7" s="6" t="s">
        <v>8</v>
      </c>
      <c r="AB7" s="6" t="s">
        <v>7</v>
      </c>
      <c r="AC7" s="6" t="s">
        <v>8</v>
      </c>
      <c r="AD7" s="6" t="s">
        <v>7</v>
      </c>
      <c r="AE7" s="6" t="s">
        <v>8</v>
      </c>
      <c r="AF7" s="6" t="s">
        <v>7</v>
      </c>
      <c r="AG7" s="6" t="s">
        <v>8</v>
      </c>
      <c r="AH7" s="6" t="s">
        <v>7</v>
      </c>
      <c r="AI7" s="6" t="s">
        <v>8</v>
      </c>
    </row>
    <row r="8" spans="1:35" ht="15.75" thickTop="1" x14ac:dyDescent="0.25">
      <c r="A8" s="7" t="s">
        <v>9</v>
      </c>
      <c r="B8" s="8" t="s">
        <v>10</v>
      </c>
      <c r="C8" s="9"/>
      <c r="D8" s="10">
        <v>100</v>
      </c>
      <c r="E8" s="10">
        <v>51</v>
      </c>
      <c r="F8" s="10">
        <v>0</v>
      </c>
      <c r="G8" s="10">
        <v>40</v>
      </c>
      <c r="H8" s="10">
        <v>50</v>
      </c>
      <c r="I8" s="10">
        <v>0</v>
      </c>
      <c r="J8" s="10">
        <v>46</v>
      </c>
      <c r="K8" s="10">
        <v>0</v>
      </c>
      <c r="L8" s="10">
        <v>35</v>
      </c>
      <c r="M8" s="10">
        <v>0</v>
      </c>
      <c r="N8" s="10">
        <v>25</v>
      </c>
      <c r="O8" s="10">
        <v>0</v>
      </c>
      <c r="P8" s="10">
        <v>0</v>
      </c>
      <c r="Q8" s="10">
        <v>38</v>
      </c>
      <c r="R8" s="10">
        <v>4</v>
      </c>
      <c r="S8" s="10">
        <v>0</v>
      </c>
      <c r="T8" s="10">
        <v>9</v>
      </c>
      <c r="U8" s="10">
        <v>5</v>
      </c>
      <c r="V8" s="10">
        <v>10</v>
      </c>
      <c r="W8" s="10">
        <v>16</v>
      </c>
      <c r="X8" s="10">
        <v>0</v>
      </c>
      <c r="Y8" s="10">
        <v>31</v>
      </c>
      <c r="Z8" s="10">
        <v>49</v>
      </c>
      <c r="AA8" s="10">
        <v>0</v>
      </c>
      <c r="AB8" s="10">
        <v>0</v>
      </c>
      <c r="AC8" s="10">
        <v>17</v>
      </c>
      <c r="AD8" s="10">
        <v>98</v>
      </c>
      <c r="AE8" s="10">
        <v>8</v>
      </c>
      <c r="AF8" s="10">
        <v>4</v>
      </c>
      <c r="AG8" s="10">
        <v>1</v>
      </c>
      <c r="AH8" s="10">
        <f>SUMIF($D$7:$AG$7,"L",D8:AG8)</f>
        <v>430</v>
      </c>
      <c r="AI8" s="10">
        <f>SUMIF($D$7:$AG$7,"P",D8:AG8)</f>
        <v>207</v>
      </c>
    </row>
    <row r="9" spans="1:35" x14ac:dyDescent="0.25">
      <c r="A9" s="11"/>
      <c r="B9" s="12"/>
      <c r="C9" s="13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</row>
    <row r="10" spans="1:35" x14ac:dyDescent="0.25">
      <c r="A10" s="11" t="s">
        <v>11</v>
      </c>
      <c r="B10" s="14" t="s">
        <v>12</v>
      </c>
      <c r="C10" s="13"/>
      <c r="D10" s="10">
        <v>7</v>
      </c>
      <c r="E10" s="10">
        <v>2</v>
      </c>
      <c r="F10" s="10">
        <v>0</v>
      </c>
      <c r="G10" s="10">
        <v>17</v>
      </c>
      <c r="H10" s="10">
        <v>27</v>
      </c>
      <c r="I10" s="10">
        <v>0</v>
      </c>
      <c r="J10" s="10">
        <v>30</v>
      </c>
      <c r="K10" s="10">
        <v>0</v>
      </c>
      <c r="L10" s="10">
        <v>31</v>
      </c>
      <c r="M10" s="10">
        <v>0</v>
      </c>
      <c r="N10" s="10">
        <v>11</v>
      </c>
      <c r="O10" s="10">
        <v>0</v>
      </c>
      <c r="P10" s="10">
        <v>0</v>
      </c>
      <c r="Q10" s="10">
        <v>33</v>
      </c>
      <c r="R10" s="10">
        <v>3</v>
      </c>
      <c r="S10" s="10">
        <v>0</v>
      </c>
      <c r="T10" s="10">
        <v>0</v>
      </c>
      <c r="U10" s="10">
        <v>1</v>
      </c>
      <c r="V10" s="10">
        <v>5</v>
      </c>
      <c r="W10" s="10">
        <v>8</v>
      </c>
      <c r="X10" s="10">
        <v>0</v>
      </c>
      <c r="Y10" s="10">
        <v>4</v>
      </c>
      <c r="Z10" s="10">
        <v>24</v>
      </c>
      <c r="AA10" s="10">
        <v>0</v>
      </c>
      <c r="AB10" s="10">
        <v>0</v>
      </c>
      <c r="AC10" s="10">
        <v>8</v>
      </c>
      <c r="AD10" s="10">
        <v>6</v>
      </c>
      <c r="AE10" s="10">
        <v>8</v>
      </c>
      <c r="AF10" s="10">
        <v>1</v>
      </c>
      <c r="AG10" s="10">
        <v>0</v>
      </c>
      <c r="AH10" s="10">
        <f>SUMIF($D$7:$AG$7,"L",D10:AG10)</f>
        <v>145</v>
      </c>
      <c r="AI10" s="10">
        <f t="shared" ref="AI10:AI70" si="0">SUMIF($D$7:$AG$7,"P",D10:AG10)</f>
        <v>81</v>
      </c>
    </row>
    <row r="11" spans="1:35" x14ac:dyDescent="0.25">
      <c r="A11" s="11"/>
      <c r="B11" s="12"/>
      <c r="C11" s="13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</row>
    <row r="12" spans="1:35" x14ac:dyDescent="0.25">
      <c r="A12" s="11" t="s">
        <v>13</v>
      </c>
      <c r="B12" s="14" t="s">
        <v>14</v>
      </c>
      <c r="C12" s="13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</row>
    <row r="13" spans="1:35" x14ac:dyDescent="0.25">
      <c r="A13" s="11"/>
      <c r="B13" s="12" t="s">
        <v>15</v>
      </c>
      <c r="C13" s="13" t="s">
        <v>16</v>
      </c>
      <c r="D13" s="10">
        <v>0</v>
      </c>
      <c r="E13" s="10">
        <v>0</v>
      </c>
      <c r="F13" s="10">
        <v>0</v>
      </c>
      <c r="G13" s="10">
        <v>0</v>
      </c>
      <c r="H13" s="10">
        <v>0</v>
      </c>
      <c r="I13" s="10">
        <v>0</v>
      </c>
      <c r="J13" s="10">
        <v>0</v>
      </c>
      <c r="K13" s="10">
        <v>0</v>
      </c>
      <c r="L13" s="10">
        <v>0</v>
      </c>
      <c r="M13" s="10">
        <v>0</v>
      </c>
      <c r="N13" s="10">
        <v>0</v>
      </c>
      <c r="O13" s="10">
        <v>0</v>
      </c>
      <c r="P13" s="10">
        <v>33</v>
      </c>
      <c r="Q13" s="10">
        <v>33</v>
      </c>
      <c r="R13" s="10">
        <v>0</v>
      </c>
      <c r="S13" s="10">
        <v>0</v>
      </c>
      <c r="T13" s="10">
        <v>0</v>
      </c>
      <c r="U13" s="10">
        <v>0</v>
      </c>
      <c r="V13" s="10">
        <v>0</v>
      </c>
      <c r="W13" s="10">
        <v>0</v>
      </c>
      <c r="X13" s="10">
        <v>0</v>
      </c>
      <c r="Y13" s="10">
        <v>0</v>
      </c>
      <c r="Z13" s="10">
        <v>0</v>
      </c>
      <c r="AA13" s="10">
        <v>0</v>
      </c>
      <c r="AB13" s="10">
        <v>0</v>
      </c>
      <c r="AC13" s="10">
        <v>0</v>
      </c>
      <c r="AD13" s="10">
        <v>0</v>
      </c>
      <c r="AE13" s="10">
        <v>0</v>
      </c>
      <c r="AF13" s="10">
        <v>0</v>
      </c>
      <c r="AG13" s="10">
        <v>0</v>
      </c>
      <c r="AH13" s="10">
        <f t="shared" ref="AH13:AH70" si="1">SUMIF($D$7:$AG$7,"L",D13:AG13)</f>
        <v>33</v>
      </c>
      <c r="AI13" s="10">
        <f t="shared" si="0"/>
        <v>33</v>
      </c>
    </row>
    <row r="14" spans="1:35" x14ac:dyDescent="0.25">
      <c r="A14" s="11"/>
      <c r="B14" s="12" t="s">
        <v>17</v>
      </c>
      <c r="C14" s="13" t="s">
        <v>18</v>
      </c>
      <c r="D14" s="10">
        <v>93</v>
      </c>
      <c r="E14" s="10">
        <v>49</v>
      </c>
      <c r="F14" s="10">
        <v>0</v>
      </c>
      <c r="G14" s="10">
        <v>23</v>
      </c>
      <c r="H14" s="10">
        <v>23</v>
      </c>
      <c r="I14" s="10">
        <v>0</v>
      </c>
      <c r="J14" s="10">
        <v>16</v>
      </c>
      <c r="K14" s="10">
        <v>0</v>
      </c>
      <c r="L14" s="10">
        <v>4</v>
      </c>
      <c r="M14" s="10">
        <v>0</v>
      </c>
      <c r="N14" s="10">
        <v>14</v>
      </c>
      <c r="O14" s="10">
        <v>0</v>
      </c>
      <c r="P14" s="10">
        <v>0</v>
      </c>
      <c r="Q14" s="10">
        <v>5</v>
      </c>
      <c r="R14" s="10">
        <v>1</v>
      </c>
      <c r="S14" s="10">
        <v>0</v>
      </c>
      <c r="T14" s="10">
        <v>9</v>
      </c>
      <c r="U14" s="10">
        <v>4</v>
      </c>
      <c r="V14" s="10">
        <v>5</v>
      </c>
      <c r="W14" s="10">
        <v>8</v>
      </c>
      <c r="X14" s="10">
        <v>0</v>
      </c>
      <c r="Y14" s="10">
        <v>27</v>
      </c>
      <c r="Z14" s="10">
        <v>25</v>
      </c>
      <c r="AA14" s="10">
        <v>0</v>
      </c>
      <c r="AB14" s="10">
        <v>0</v>
      </c>
      <c r="AC14" s="10">
        <v>9</v>
      </c>
      <c r="AD14" s="10">
        <v>68</v>
      </c>
      <c r="AE14" s="10">
        <v>0</v>
      </c>
      <c r="AF14" s="10">
        <v>3</v>
      </c>
      <c r="AG14" s="10">
        <v>1</v>
      </c>
      <c r="AH14" s="10">
        <f t="shared" si="1"/>
        <v>261</v>
      </c>
      <c r="AI14" s="10">
        <f t="shared" si="0"/>
        <v>126</v>
      </c>
    </row>
    <row r="15" spans="1:35" x14ac:dyDescent="0.25">
      <c r="A15" s="11"/>
      <c r="B15" s="12" t="s">
        <v>19</v>
      </c>
      <c r="C15" s="13" t="s">
        <v>20</v>
      </c>
      <c r="D15" s="10">
        <v>0</v>
      </c>
      <c r="E15" s="10">
        <v>0</v>
      </c>
      <c r="F15" s="10">
        <v>0</v>
      </c>
      <c r="G15" s="10">
        <v>0</v>
      </c>
      <c r="H15" s="10">
        <v>0</v>
      </c>
      <c r="I15" s="10">
        <v>0</v>
      </c>
      <c r="J15" s="10">
        <v>0</v>
      </c>
      <c r="K15" s="10">
        <v>0</v>
      </c>
      <c r="L15" s="10">
        <v>0</v>
      </c>
      <c r="M15" s="10">
        <v>0</v>
      </c>
      <c r="N15" s="10">
        <v>0</v>
      </c>
      <c r="O15" s="10">
        <v>0</v>
      </c>
      <c r="P15" s="10">
        <v>5</v>
      </c>
      <c r="Q15" s="10">
        <v>5</v>
      </c>
      <c r="R15" s="10">
        <v>0</v>
      </c>
      <c r="S15" s="10">
        <v>0</v>
      </c>
      <c r="T15" s="10">
        <v>0</v>
      </c>
      <c r="U15" s="10">
        <v>0</v>
      </c>
      <c r="V15" s="10">
        <v>0</v>
      </c>
      <c r="W15" s="10">
        <v>0</v>
      </c>
      <c r="X15" s="10">
        <v>0</v>
      </c>
      <c r="Y15" s="10">
        <v>0</v>
      </c>
      <c r="Z15" s="10">
        <v>0</v>
      </c>
      <c r="AA15" s="10">
        <v>0</v>
      </c>
      <c r="AB15" s="10">
        <v>0</v>
      </c>
      <c r="AC15" s="10">
        <v>0</v>
      </c>
      <c r="AD15" s="10">
        <v>0</v>
      </c>
      <c r="AE15" s="10">
        <v>0</v>
      </c>
      <c r="AF15" s="10">
        <v>0</v>
      </c>
      <c r="AG15" s="10">
        <v>0</v>
      </c>
      <c r="AH15" s="10">
        <f t="shared" si="1"/>
        <v>5</v>
      </c>
      <c r="AI15" s="10">
        <f t="shared" si="0"/>
        <v>5</v>
      </c>
    </row>
    <row r="16" spans="1:35" x14ac:dyDescent="0.25">
      <c r="A16" s="11"/>
      <c r="B16" s="12"/>
      <c r="C16" s="13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</row>
    <row r="17" spans="1:35" x14ac:dyDescent="0.25">
      <c r="A17" s="11" t="s">
        <v>21</v>
      </c>
      <c r="B17" s="14" t="s">
        <v>22</v>
      </c>
      <c r="C17" s="13"/>
      <c r="D17" s="10">
        <v>94</v>
      </c>
      <c r="E17" s="10">
        <v>49</v>
      </c>
      <c r="F17" s="10">
        <v>0</v>
      </c>
      <c r="G17" s="10">
        <v>19</v>
      </c>
      <c r="H17" s="10">
        <v>22</v>
      </c>
      <c r="I17" s="10">
        <v>0</v>
      </c>
      <c r="J17" s="10">
        <v>13</v>
      </c>
      <c r="K17" s="10">
        <v>0</v>
      </c>
      <c r="L17" s="10">
        <v>0</v>
      </c>
      <c r="M17" s="10">
        <v>0</v>
      </c>
      <c r="N17" s="10">
        <v>19</v>
      </c>
      <c r="O17" s="10">
        <v>0</v>
      </c>
      <c r="P17" s="10">
        <v>0</v>
      </c>
      <c r="Q17" s="10">
        <v>17</v>
      </c>
      <c r="R17" s="10">
        <v>0</v>
      </c>
      <c r="S17" s="10">
        <v>0</v>
      </c>
      <c r="T17" s="10">
        <v>8</v>
      </c>
      <c r="U17" s="10">
        <v>5</v>
      </c>
      <c r="V17" s="10">
        <v>2</v>
      </c>
      <c r="W17" s="10">
        <v>8</v>
      </c>
      <c r="X17" s="10">
        <v>0</v>
      </c>
      <c r="Y17" s="10">
        <v>27</v>
      </c>
      <c r="Z17" s="10">
        <v>18</v>
      </c>
      <c r="AA17" s="10">
        <v>0</v>
      </c>
      <c r="AB17" s="10">
        <v>0</v>
      </c>
      <c r="AC17" s="10">
        <v>9</v>
      </c>
      <c r="AD17" s="10">
        <v>67</v>
      </c>
      <c r="AE17" s="10">
        <v>8</v>
      </c>
      <c r="AF17" s="10">
        <v>3</v>
      </c>
      <c r="AG17" s="10">
        <v>0</v>
      </c>
      <c r="AH17" s="10">
        <f t="shared" si="1"/>
        <v>246</v>
      </c>
      <c r="AI17" s="10">
        <f t="shared" si="0"/>
        <v>142</v>
      </c>
    </row>
    <row r="18" spans="1:35" x14ac:dyDescent="0.25">
      <c r="A18" s="11"/>
      <c r="B18" s="12" t="s">
        <v>15</v>
      </c>
      <c r="C18" s="13" t="s">
        <v>23</v>
      </c>
      <c r="D18" s="10">
        <v>1</v>
      </c>
      <c r="E18" s="10">
        <v>0</v>
      </c>
      <c r="F18" s="10">
        <v>0</v>
      </c>
      <c r="G18" s="10">
        <v>19</v>
      </c>
      <c r="H18" s="10">
        <v>22</v>
      </c>
      <c r="I18" s="10">
        <v>0</v>
      </c>
      <c r="J18" s="10">
        <v>13</v>
      </c>
      <c r="K18" s="10">
        <v>0</v>
      </c>
      <c r="L18" s="10">
        <v>0</v>
      </c>
      <c r="M18" s="10">
        <v>0</v>
      </c>
      <c r="N18" s="10">
        <v>18</v>
      </c>
      <c r="O18" s="10">
        <v>0</v>
      </c>
      <c r="P18" s="10">
        <v>0</v>
      </c>
      <c r="Q18" s="10">
        <v>17</v>
      </c>
      <c r="R18" s="10">
        <v>0</v>
      </c>
      <c r="S18" s="10">
        <v>0</v>
      </c>
      <c r="T18" s="10">
        <v>0</v>
      </c>
      <c r="U18" s="10">
        <v>2</v>
      </c>
      <c r="V18" s="10">
        <v>2</v>
      </c>
      <c r="W18" s="10">
        <v>8</v>
      </c>
      <c r="X18" s="10">
        <v>0</v>
      </c>
      <c r="Y18" s="10">
        <v>3</v>
      </c>
      <c r="Z18" s="10">
        <v>17</v>
      </c>
      <c r="AA18" s="10">
        <v>0</v>
      </c>
      <c r="AB18" s="10">
        <v>0</v>
      </c>
      <c r="AC18" s="10">
        <v>9</v>
      </c>
      <c r="AD18" s="10">
        <v>0</v>
      </c>
      <c r="AE18" s="10">
        <v>0</v>
      </c>
      <c r="AF18" s="10">
        <v>3</v>
      </c>
      <c r="AG18" s="10">
        <v>0</v>
      </c>
      <c r="AH18" s="10">
        <f t="shared" si="1"/>
        <v>76</v>
      </c>
      <c r="AI18" s="10">
        <f t="shared" si="0"/>
        <v>58</v>
      </c>
    </row>
    <row r="19" spans="1:35" x14ac:dyDescent="0.25">
      <c r="A19" s="11"/>
      <c r="B19" s="12" t="s">
        <v>17</v>
      </c>
      <c r="C19" s="13" t="s">
        <v>24</v>
      </c>
      <c r="D19" s="10">
        <v>0</v>
      </c>
      <c r="E19" s="10">
        <v>0</v>
      </c>
      <c r="F19" s="10">
        <v>0</v>
      </c>
      <c r="G19" s="10">
        <v>0</v>
      </c>
      <c r="H19" s="10">
        <v>0</v>
      </c>
      <c r="I19" s="10">
        <v>0</v>
      </c>
      <c r="J19" s="10">
        <v>0</v>
      </c>
      <c r="K19" s="10">
        <v>0</v>
      </c>
      <c r="L19" s="10">
        <v>0</v>
      </c>
      <c r="M19" s="10">
        <v>0</v>
      </c>
      <c r="N19" s="10">
        <v>0</v>
      </c>
      <c r="O19" s="10">
        <v>0</v>
      </c>
      <c r="P19" s="10">
        <v>0</v>
      </c>
      <c r="Q19" s="10">
        <v>0</v>
      </c>
      <c r="R19" s="10">
        <v>0</v>
      </c>
      <c r="S19" s="10">
        <v>0</v>
      </c>
      <c r="T19" s="10">
        <v>1</v>
      </c>
      <c r="U19" s="10">
        <v>0</v>
      </c>
      <c r="V19" s="10">
        <v>0</v>
      </c>
      <c r="W19" s="10">
        <v>0</v>
      </c>
      <c r="X19" s="10">
        <v>0</v>
      </c>
      <c r="Y19" s="10">
        <v>0</v>
      </c>
      <c r="Z19" s="10">
        <v>0</v>
      </c>
      <c r="AA19" s="10">
        <v>0</v>
      </c>
      <c r="AB19" s="10">
        <v>0</v>
      </c>
      <c r="AC19" s="10">
        <v>0</v>
      </c>
      <c r="AD19" s="10">
        <v>0</v>
      </c>
      <c r="AE19" s="10">
        <v>0</v>
      </c>
      <c r="AF19" s="10">
        <v>0</v>
      </c>
      <c r="AG19" s="10">
        <v>0</v>
      </c>
      <c r="AH19" s="10">
        <f t="shared" si="1"/>
        <v>1</v>
      </c>
      <c r="AI19" s="10">
        <f t="shared" si="0"/>
        <v>0</v>
      </c>
    </row>
    <row r="20" spans="1:35" x14ac:dyDescent="0.25">
      <c r="A20" s="11"/>
      <c r="B20" s="12" t="s">
        <v>19</v>
      </c>
      <c r="C20" s="13" t="s">
        <v>25</v>
      </c>
      <c r="D20" s="10">
        <v>0</v>
      </c>
      <c r="E20" s="10">
        <v>0</v>
      </c>
      <c r="F20" s="10">
        <v>0</v>
      </c>
      <c r="G20" s="10">
        <v>0</v>
      </c>
      <c r="H20" s="10">
        <v>0</v>
      </c>
      <c r="I20" s="10">
        <v>0</v>
      </c>
      <c r="J20" s="10">
        <v>0</v>
      </c>
      <c r="K20" s="10">
        <v>0</v>
      </c>
      <c r="L20" s="10">
        <v>0</v>
      </c>
      <c r="M20" s="10">
        <v>0</v>
      </c>
      <c r="N20" s="10">
        <v>0</v>
      </c>
      <c r="O20" s="10">
        <v>0</v>
      </c>
      <c r="P20" s="10">
        <v>0</v>
      </c>
      <c r="Q20" s="10">
        <v>0</v>
      </c>
      <c r="R20" s="10">
        <v>0</v>
      </c>
      <c r="S20" s="10">
        <v>0</v>
      </c>
      <c r="T20" s="10">
        <v>0</v>
      </c>
      <c r="U20" s="10">
        <v>0</v>
      </c>
      <c r="V20" s="10">
        <v>0</v>
      </c>
      <c r="W20" s="10">
        <v>0</v>
      </c>
      <c r="X20" s="10">
        <v>0</v>
      </c>
      <c r="Y20" s="10">
        <v>0</v>
      </c>
      <c r="Z20" s="10">
        <v>0</v>
      </c>
      <c r="AA20" s="10">
        <v>0</v>
      </c>
      <c r="AB20" s="10">
        <v>0</v>
      </c>
      <c r="AC20" s="10">
        <v>0</v>
      </c>
      <c r="AD20" s="10">
        <v>0</v>
      </c>
      <c r="AE20" s="10">
        <v>0</v>
      </c>
      <c r="AF20" s="10">
        <v>0</v>
      </c>
      <c r="AG20" s="10">
        <v>0</v>
      </c>
      <c r="AH20" s="10">
        <f t="shared" si="1"/>
        <v>0</v>
      </c>
      <c r="AI20" s="10">
        <f t="shared" si="0"/>
        <v>0</v>
      </c>
    </row>
    <row r="21" spans="1:35" x14ac:dyDescent="0.25">
      <c r="A21" s="11"/>
      <c r="B21" s="12" t="s">
        <v>26</v>
      </c>
      <c r="C21" s="13" t="s">
        <v>27</v>
      </c>
      <c r="D21" s="10">
        <v>0</v>
      </c>
      <c r="E21" s="10">
        <v>0</v>
      </c>
      <c r="F21" s="10">
        <v>0</v>
      </c>
      <c r="G21" s="10">
        <v>0</v>
      </c>
      <c r="H21" s="10">
        <v>0</v>
      </c>
      <c r="I21" s="10">
        <v>0</v>
      </c>
      <c r="J21" s="10">
        <v>0</v>
      </c>
      <c r="K21" s="10">
        <v>0</v>
      </c>
      <c r="L21" s="10">
        <v>0</v>
      </c>
      <c r="M21" s="10">
        <v>0</v>
      </c>
      <c r="N21" s="10">
        <v>0</v>
      </c>
      <c r="O21" s="10">
        <v>0</v>
      </c>
      <c r="P21" s="10">
        <v>0</v>
      </c>
      <c r="Q21" s="10">
        <v>0</v>
      </c>
      <c r="R21" s="10">
        <v>0</v>
      </c>
      <c r="S21" s="10">
        <v>0</v>
      </c>
      <c r="T21" s="10">
        <v>1</v>
      </c>
      <c r="U21" s="10">
        <v>0</v>
      </c>
      <c r="V21" s="10">
        <v>0</v>
      </c>
      <c r="W21" s="10">
        <v>0</v>
      </c>
      <c r="X21" s="10">
        <v>0</v>
      </c>
      <c r="Y21" s="10">
        <v>0</v>
      </c>
      <c r="Z21" s="10">
        <v>0</v>
      </c>
      <c r="AA21" s="10">
        <v>0</v>
      </c>
      <c r="AB21" s="10">
        <v>0</v>
      </c>
      <c r="AC21" s="10">
        <v>0</v>
      </c>
      <c r="AD21" s="10">
        <v>0</v>
      </c>
      <c r="AE21" s="10">
        <v>0</v>
      </c>
      <c r="AF21" s="10">
        <v>0</v>
      </c>
      <c r="AG21" s="10">
        <v>0</v>
      </c>
      <c r="AH21" s="10">
        <f t="shared" si="1"/>
        <v>1</v>
      </c>
      <c r="AI21" s="10">
        <f t="shared" si="0"/>
        <v>0</v>
      </c>
    </row>
    <row r="22" spans="1:35" x14ac:dyDescent="0.25">
      <c r="A22" s="11"/>
      <c r="B22" s="12" t="s">
        <v>28</v>
      </c>
      <c r="C22" s="13" t="s">
        <v>29</v>
      </c>
      <c r="D22" s="10">
        <v>0</v>
      </c>
      <c r="E22" s="10">
        <v>0</v>
      </c>
      <c r="F22" s="10">
        <v>0</v>
      </c>
      <c r="G22" s="10">
        <v>0</v>
      </c>
      <c r="H22" s="10">
        <v>0</v>
      </c>
      <c r="I22" s="10">
        <v>0</v>
      </c>
      <c r="J22" s="10">
        <v>0</v>
      </c>
      <c r="K22" s="10">
        <v>0</v>
      </c>
      <c r="L22" s="10">
        <v>0</v>
      </c>
      <c r="M22" s="10">
        <v>0</v>
      </c>
      <c r="N22" s="10">
        <v>0</v>
      </c>
      <c r="O22" s="10">
        <v>0</v>
      </c>
      <c r="P22" s="10">
        <v>0</v>
      </c>
      <c r="Q22" s="10">
        <v>0</v>
      </c>
      <c r="R22" s="10">
        <v>0</v>
      </c>
      <c r="S22" s="10">
        <v>0</v>
      </c>
      <c r="T22" s="10">
        <v>0</v>
      </c>
      <c r="U22" s="10">
        <v>0</v>
      </c>
      <c r="V22" s="10">
        <v>0</v>
      </c>
      <c r="W22" s="10">
        <v>0</v>
      </c>
      <c r="X22" s="10">
        <v>0</v>
      </c>
      <c r="Y22" s="10">
        <v>0</v>
      </c>
      <c r="Z22" s="10">
        <v>0</v>
      </c>
      <c r="AA22" s="10">
        <v>0</v>
      </c>
      <c r="AB22" s="10">
        <v>0</v>
      </c>
      <c r="AC22" s="10">
        <v>0</v>
      </c>
      <c r="AD22" s="10">
        <v>0</v>
      </c>
      <c r="AE22" s="10">
        <v>0</v>
      </c>
      <c r="AF22" s="10">
        <v>0</v>
      </c>
      <c r="AG22" s="10">
        <v>0</v>
      </c>
      <c r="AH22" s="10">
        <f t="shared" si="1"/>
        <v>0</v>
      </c>
      <c r="AI22" s="10">
        <f t="shared" si="0"/>
        <v>0</v>
      </c>
    </row>
    <row r="23" spans="1:35" x14ac:dyDescent="0.25">
      <c r="A23" s="11"/>
      <c r="B23" s="12" t="s">
        <v>28</v>
      </c>
      <c r="C23" s="13" t="s">
        <v>30</v>
      </c>
      <c r="D23" s="10">
        <v>93</v>
      </c>
      <c r="E23" s="10">
        <v>49</v>
      </c>
      <c r="F23" s="10">
        <v>0</v>
      </c>
      <c r="G23" s="10">
        <v>0</v>
      </c>
      <c r="H23" s="10">
        <v>0</v>
      </c>
      <c r="I23" s="10">
        <v>0</v>
      </c>
      <c r="J23" s="10">
        <v>0</v>
      </c>
      <c r="K23" s="10">
        <v>0</v>
      </c>
      <c r="L23" s="10">
        <v>0</v>
      </c>
      <c r="M23" s="10">
        <v>0</v>
      </c>
      <c r="N23" s="10">
        <v>1</v>
      </c>
      <c r="O23" s="10">
        <v>0</v>
      </c>
      <c r="P23" s="10">
        <v>0</v>
      </c>
      <c r="Q23" s="10">
        <v>0</v>
      </c>
      <c r="R23" s="10">
        <v>0</v>
      </c>
      <c r="S23" s="10">
        <v>0</v>
      </c>
      <c r="T23" s="10">
        <v>6</v>
      </c>
      <c r="U23" s="10">
        <v>3</v>
      </c>
      <c r="V23" s="10">
        <v>0</v>
      </c>
      <c r="W23" s="10">
        <v>0</v>
      </c>
      <c r="X23" s="10">
        <v>0</v>
      </c>
      <c r="Y23" s="10">
        <v>24</v>
      </c>
      <c r="Z23" s="10">
        <v>1</v>
      </c>
      <c r="AA23" s="10">
        <v>0</v>
      </c>
      <c r="AB23" s="10">
        <v>0</v>
      </c>
      <c r="AC23" s="10">
        <v>0</v>
      </c>
      <c r="AD23" s="10">
        <v>67</v>
      </c>
      <c r="AE23" s="10">
        <v>8</v>
      </c>
      <c r="AF23" s="10">
        <v>0</v>
      </c>
      <c r="AG23" s="10">
        <v>0</v>
      </c>
      <c r="AH23" s="10">
        <f t="shared" si="1"/>
        <v>168</v>
      </c>
      <c r="AI23" s="10">
        <f t="shared" si="0"/>
        <v>84</v>
      </c>
    </row>
    <row r="24" spans="1:35" x14ac:dyDescent="0.25">
      <c r="A24" s="11"/>
      <c r="B24" s="12"/>
      <c r="C24" s="13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</row>
    <row r="25" spans="1:35" x14ac:dyDescent="0.25">
      <c r="A25" s="11" t="s">
        <v>31</v>
      </c>
      <c r="B25" s="14" t="s">
        <v>32</v>
      </c>
      <c r="C25" s="13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</row>
    <row r="26" spans="1:35" x14ac:dyDescent="0.25">
      <c r="A26" s="11"/>
      <c r="B26" s="12" t="s">
        <v>15</v>
      </c>
      <c r="C26" s="13" t="s">
        <v>33</v>
      </c>
      <c r="D26" s="10">
        <v>0</v>
      </c>
      <c r="E26" s="10">
        <v>0</v>
      </c>
      <c r="F26" s="10">
        <v>0</v>
      </c>
      <c r="G26" s="10">
        <v>0</v>
      </c>
      <c r="H26" s="10">
        <v>0</v>
      </c>
      <c r="I26" s="10">
        <v>0</v>
      </c>
      <c r="J26" s="10">
        <v>0</v>
      </c>
      <c r="K26" s="10">
        <v>0</v>
      </c>
      <c r="L26" s="10">
        <v>0</v>
      </c>
      <c r="M26" s="10">
        <v>0</v>
      </c>
      <c r="N26" s="10">
        <v>0</v>
      </c>
      <c r="O26" s="10">
        <v>0</v>
      </c>
      <c r="P26" s="10">
        <v>0</v>
      </c>
      <c r="Q26" s="10">
        <v>0</v>
      </c>
      <c r="R26" s="10">
        <v>0</v>
      </c>
      <c r="S26" s="10">
        <v>0</v>
      </c>
      <c r="T26" s="10">
        <v>0</v>
      </c>
      <c r="U26" s="10">
        <v>0</v>
      </c>
      <c r="V26" s="10">
        <v>0</v>
      </c>
      <c r="W26" s="10">
        <v>0</v>
      </c>
      <c r="X26" s="10">
        <v>0</v>
      </c>
      <c r="Y26" s="10">
        <v>0</v>
      </c>
      <c r="Z26" s="10">
        <v>0</v>
      </c>
      <c r="AA26" s="10">
        <v>0</v>
      </c>
      <c r="AB26" s="10">
        <v>0</v>
      </c>
      <c r="AC26" s="10">
        <v>0</v>
      </c>
      <c r="AD26" s="10">
        <v>0</v>
      </c>
      <c r="AE26" s="10">
        <v>0</v>
      </c>
      <c r="AF26" s="10">
        <v>0</v>
      </c>
      <c r="AG26" s="10">
        <v>0</v>
      </c>
      <c r="AH26" s="10">
        <f t="shared" si="1"/>
        <v>0</v>
      </c>
      <c r="AI26" s="10">
        <f t="shared" si="0"/>
        <v>0</v>
      </c>
    </row>
    <row r="27" spans="1:35" x14ac:dyDescent="0.25">
      <c r="A27" s="11"/>
      <c r="B27" s="12" t="s">
        <v>17</v>
      </c>
      <c r="C27" s="13" t="s">
        <v>34</v>
      </c>
      <c r="D27" s="10">
        <v>0</v>
      </c>
      <c r="E27" s="10">
        <v>0</v>
      </c>
      <c r="F27" s="10">
        <v>0</v>
      </c>
      <c r="G27" s="10">
        <v>0</v>
      </c>
      <c r="H27" s="10">
        <v>0</v>
      </c>
      <c r="I27" s="10">
        <v>0</v>
      </c>
      <c r="J27" s="10">
        <v>0</v>
      </c>
      <c r="K27" s="10">
        <v>0</v>
      </c>
      <c r="L27" s="10">
        <v>0</v>
      </c>
      <c r="M27" s="10">
        <v>0</v>
      </c>
      <c r="N27" s="10">
        <v>0</v>
      </c>
      <c r="O27" s="10">
        <v>0</v>
      </c>
      <c r="P27" s="10">
        <v>0</v>
      </c>
      <c r="Q27" s="10">
        <v>0</v>
      </c>
      <c r="R27" s="10">
        <v>0</v>
      </c>
      <c r="S27" s="10">
        <v>0</v>
      </c>
      <c r="T27" s="10">
        <v>0</v>
      </c>
      <c r="U27" s="10">
        <v>0</v>
      </c>
      <c r="V27" s="10">
        <v>0</v>
      </c>
      <c r="W27" s="10">
        <v>0</v>
      </c>
      <c r="X27" s="10">
        <v>0</v>
      </c>
      <c r="Y27" s="10">
        <v>0</v>
      </c>
      <c r="Z27" s="10">
        <v>0</v>
      </c>
      <c r="AA27" s="10">
        <v>0</v>
      </c>
      <c r="AB27" s="10">
        <v>0</v>
      </c>
      <c r="AC27" s="10">
        <v>0</v>
      </c>
      <c r="AD27" s="10">
        <v>0</v>
      </c>
      <c r="AE27" s="10">
        <v>0</v>
      </c>
      <c r="AF27" s="10">
        <v>0</v>
      </c>
      <c r="AG27" s="10">
        <v>0</v>
      </c>
      <c r="AH27" s="10">
        <f t="shared" si="1"/>
        <v>0</v>
      </c>
      <c r="AI27" s="10">
        <f t="shared" si="0"/>
        <v>0</v>
      </c>
    </row>
    <row r="28" spans="1:35" x14ac:dyDescent="0.25">
      <c r="A28" s="11"/>
      <c r="B28" s="12"/>
      <c r="C28" s="13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</row>
    <row r="29" spans="1:35" x14ac:dyDescent="0.25">
      <c r="A29" s="11" t="s">
        <v>35</v>
      </c>
      <c r="B29" s="14" t="s">
        <v>36</v>
      </c>
      <c r="C29" s="13"/>
      <c r="D29" s="10">
        <v>6</v>
      </c>
      <c r="E29" s="10">
        <v>2</v>
      </c>
      <c r="F29" s="10">
        <v>0</v>
      </c>
      <c r="G29" s="10">
        <v>21</v>
      </c>
      <c r="H29" s="10">
        <v>28</v>
      </c>
      <c r="I29" s="10">
        <v>0</v>
      </c>
      <c r="J29" s="10">
        <v>33</v>
      </c>
      <c r="K29" s="10">
        <v>0</v>
      </c>
      <c r="L29" s="10">
        <v>35</v>
      </c>
      <c r="M29" s="10">
        <v>0</v>
      </c>
      <c r="N29" s="10">
        <v>6</v>
      </c>
      <c r="O29" s="10">
        <v>0</v>
      </c>
      <c r="P29" s="10">
        <v>0</v>
      </c>
      <c r="Q29" s="10">
        <v>21</v>
      </c>
      <c r="R29" s="10">
        <v>4</v>
      </c>
      <c r="S29" s="10">
        <v>0</v>
      </c>
      <c r="T29" s="10">
        <v>1</v>
      </c>
      <c r="U29" s="10">
        <v>0</v>
      </c>
      <c r="V29" s="10">
        <v>8</v>
      </c>
      <c r="W29" s="10">
        <v>8</v>
      </c>
      <c r="X29" s="10">
        <v>0</v>
      </c>
      <c r="Y29" s="10">
        <v>4</v>
      </c>
      <c r="Z29" s="10">
        <v>31</v>
      </c>
      <c r="AA29" s="10">
        <v>0</v>
      </c>
      <c r="AB29" s="10">
        <v>0</v>
      </c>
      <c r="AC29" s="10">
        <v>8</v>
      </c>
      <c r="AD29" s="10">
        <v>31</v>
      </c>
      <c r="AE29" s="10">
        <v>0</v>
      </c>
      <c r="AF29" s="10">
        <v>1</v>
      </c>
      <c r="AG29" s="10">
        <v>1</v>
      </c>
      <c r="AH29" s="10">
        <f t="shared" si="1"/>
        <v>184</v>
      </c>
      <c r="AI29" s="10">
        <f t="shared" si="0"/>
        <v>65</v>
      </c>
    </row>
    <row r="30" spans="1:35" x14ac:dyDescent="0.25">
      <c r="A30" s="11"/>
      <c r="B30" s="12"/>
      <c r="C30" s="13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</row>
    <row r="31" spans="1:35" x14ac:dyDescent="0.25">
      <c r="A31" s="11" t="s">
        <v>37</v>
      </c>
      <c r="B31" s="14" t="s">
        <v>38</v>
      </c>
      <c r="C31" s="13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</row>
    <row r="32" spans="1:35" x14ac:dyDescent="0.25">
      <c r="A32" s="11"/>
      <c r="B32" s="12" t="s">
        <v>39</v>
      </c>
      <c r="C32" s="13" t="s">
        <v>40</v>
      </c>
      <c r="D32" s="10">
        <v>227</v>
      </c>
      <c r="E32" s="10">
        <v>112</v>
      </c>
      <c r="F32" s="10">
        <v>0</v>
      </c>
      <c r="G32" s="10">
        <v>645</v>
      </c>
      <c r="H32" s="10">
        <v>1050</v>
      </c>
      <c r="I32" s="10">
        <v>0</v>
      </c>
      <c r="J32" s="10">
        <v>1112</v>
      </c>
      <c r="K32" s="10">
        <v>0</v>
      </c>
      <c r="L32" s="10">
        <v>1082</v>
      </c>
      <c r="M32" s="10">
        <v>0</v>
      </c>
      <c r="N32" s="10">
        <v>354</v>
      </c>
      <c r="O32" s="10">
        <v>0</v>
      </c>
      <c r="P32" s="10">
        <v>0</v>
      </c>
      <c r="Q32" s="10">
        <v>884</v>
      </c>
      <c r="R32" s="10">
        <v>124</v>
      </c>
      <c r="S32" s="10">
        <v>0</v>
      </c>
      <c r="T32" s="10">
        <v>29</v>
      </c>
      <c r="U32" s="10">
        <v>28</v>
      </c>
      <c r="V32" s="10">
        <v>228</v>
      </c>
      <c r="W32" s="10">
        <v>132</v>
      </c>
      <c r="X32" s="10">
        <v>0</v>
      </c>
      <c r="Y32" s="10">
        <v>184</v>
      </c>
      <c r="Z32" s="10">
        <v>905</v>
      </c>
      <c r="AA32" s="10">
        <v>0</v>
      </c>
      <c r="AB32" s="10">
        <v>0</v>
      </c>
      <c r="AC32" s="10">
        <v>234</v>
      </c>
      <c r="AD32" s="10">
        <v>1158</v>
      </c>
      <c r="AE32" s="10">
        <v>25</v>
      </c>
      <c r="AF32" s="10">
        <v>41</v>
      </c>
      <c r="AG32" s="10">
        <v>9</v>
      </c>
      <c r="AH32" s="10">
        <f t="shared" si="1"/>
        <v>6310</v>
      </c>
      <c r="AI32" s="10">
        <f t="shared" si="0"/>
        <v>2253</v>
      </c>
    </row>
    <row r="33" spans="1:35" x14ac:dyDescent="0.25">
      <c r="A33" s="11"/>
      <c r="B33" s="12" t="s">
        <v>41</v>
      </c>
      <c r="C33" s="13" t="s">
        <v>42</v>
      </c>
      <c r="D33" s="10">
        <v>145</v>
      </c>
      <c r="E33" s="10">
        <v>64</v>
      </c>
      <c r="F33" s="10">
        <v>0</v>
      </c>
      <c r="G33" s="10">
        <v>566</v>
      </c>
      <c r="H33" s="10">
        <v>614</v>
      </c>
      <c r="I33" s="10">
        <v>0</v>
      </c>
      <c r="J33" s="10">
        <v>401</v>
      </c>
      <c r="K33" s="10">
        <v>0</v>
      </c>
      <c r="L33" s="10">
        <v>0</v>
      </c>
      <c r="M33" s="10">
        <v>0</v>
      </c>
      <c r="N33" s="10">
        <v>393</v>
      </c>
      <c r="O33" s="10">
        <v>0</v>
      </c>
      <c r="P33" s="10">
        <v>0</v>
      </c>
      <c r="Q33" s="10">
        <v>990</v>
      </c>
      <c r="R33" s="10">
        <v>0</v>
      </c>
      <c r="S33" s="10">
        <v>0</v>
      </c>
      <c r="T33" s="10">
        <v>21</v>
      </c>
      <c r="U33" s="10">
        <v>46</v>
      </c>
      <c r="V33" s="10">
        <v>13</v>
      </c>
      <c r="W33" s="10">
        <v>242</v>
      </c>
      <c r="X33" s="10">
        <v>0</v>
      </c>
      <c r="Y33" s="10">
        <v>162</v>
      </c>
      <c r="Z33" s="10">
        <v>620</v>
      </c>
      <c r="AA33" s="10">
        <v>0</v>
      </c>
      <c r="AB33" s="10">
        <v>0</v>
      </c>
      <c r="AC33" s="10">
        <v>245</v>
      </c>
      <c r="AD33" s="10">
        <v>345</v>
      </c>
      <c r="AE33" s="10">
        <v>37</v>
      </c>
      <c r="AF33" s="10">
        <v>43</v>
      </c>
      <c r="AG33" s="10">
        <v>0</v>
      </c>
      <c r="AH33" s="10">
        <f t="shared" si="1"/>
        <v>2595</v>
      </c>
      <c r="AI33" s="10">
        <f t="shared" si="0"/>
        <v>2352</v>
      </c>
    </row>
    <row r="34" spans="1:35" x14ac:dyDescent="0.25">
      <c r="A34" s="11"/>
      <c r="B34" s="12"/>
      <c r="C34" s="13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</row>
    <row r="35" spans="1:35" x14ac:dyDescent="0.25">
      <c r="A35" s="11" t="s">
        <v>43</v>
      </c>
      <c r="B35" s="14" t="s">
        <v>44</v>
      </c>
      <c r="C35" s="13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</row>
    <row r="36" spans="1:35" x14ac:dyDescent="0.25">
      <c r="A36" s="11"/>
      <c r="B36" s="12" t="s">
        <v>15</v>
      </c>
      <c r="C36" s="13" t="s">
        <v>45</v>
      </c>
      <c r="D36" s="10">
        <v>17</v>
      </c>
      <c r="E36" s="10">
        <v>0</v>
      </c>
      <c r="F36" s="10">
        <v>0</v>
      </c>
      <c r="G36" s="10">
        <v>566</v>
      </c>
      <c r="H36" s="10">
        <v>614</v>
      </c>
      <c r="I36" s="10">
        <v>0</v>
      </c>
      <c r="J36" s="10">
        <v>401</v>
      </c>
      <c r="K36" s="10">
        <v>0</v>
      </c>
      <c r="L36" s="10">
        <v>0</v>
      </c>
      <c r="M36" s="10">
        <v>0</v>
      </c>
      <c r="N36" s="10">
        <v>391</v>
      </c>
      <c r="O36" s="10">
        <v>0</v>
      </c>
      <c r="P36" s="10">
        <v>0</v>
      </c>
      <c r="Q36" s="10">
        <v>990</v>
      </c>
      <c r="R36" s="10">
        <v>0</v>
      </c>
      <c r="S36" s="10">
        <v>0</v>
      </c>
      <c r="T36" s="10">
        <v>21</v>
      </c>
      <c r="U36" s="10">
        <v>46</v>
      </c>
      <c r="V36" s="10">
        <v>13</v>
      </c>
      <c r="W36" s="10">
        <v>242</v>
      </c>
      <c r="X36" s="10">
        <v>0</v>
      </c>
      <c r="Y36" s="10">
        <v>18</v>
      </c>
      <c r="Z36" s="10">
        <v>599</v>
      </c>
      <c r="AA36" s="10">
        <v>0</v>
      </c>
      <c r="AB36" s="10">
        <v>0</v>
      </c>
      <c r="AC36" s="10">
        <v>245</v>
      </c>
      <c r="AD36" s="10">
        <v>0</v>
      </c>
      <c r="AE36" s="10">
        <v>0</v>
      </c>
      <c r="AF36" s="10">
        <v>43</v>
      </c>
      <c r="AG36" s="10">
        <v>0</v>
      </c>
      <c r="AH36" s="10">
        <f t="shared" si="1"/>
        <v>2099</v>
      </c>
      <c r="AI36" s="10">
        <f t="shared" si="0"/>
        <v>2107</v>
      </c>
    </row>
    <row r="37" spans="1:35" x14ac:dyDescent="0.25">
      <c r="A37" s="11"/>
      <c r="B37" s="12" t="s">
        <v>17</v>
      </c>
      <c r="C37" s="13" t="s">
        <v>46</v>
      </c>
      <c r="D37" s="10">
        <v>128</v>
      </c>
      <c r="E37" s="10">
        <v>64</v>
      </c>
      <c r="F37" s="10">
        <v>0</v>
      </c>
      <c r="G37" s="10">
        <v>0</v>
      </c>
      <c r="H37" s="10">
        <v>0</v>
      </c>
      <c r="I37" s="10">
        <v>0</v>
      </c>
      <c r="J37" s="10">
        <v>0</v>
      </c>
      <c r="K37" s="10">
        <v>0</v>
      </c>
      <c r="L37" s="10">
        <v>0</v>
      </c>
      <c r="M37" s="10">
        <v>0</v>
      </c>
      <c r="N37" s="10">
        <v>2</v>
      </c>
      <c r="O37" s="10">
        <v>0</v>
      </c>
      <c r="P37" s="10">
        <v>0</v>
      </c>
      <c r="Q37" s="10">
        <v>0</v>
      </c>
      <c r="R37" s="10">
        <v>0</v>
      </c>
      <c r="S37" s="10">
        <v>0</v>
      </c>
      <c r="T37" s="10">
        <v>0</v>
      </c>
      <c r="U37" s="10">
        <v>0</v>
      </c>
      <c r="V37" s="10">
        <v>0</v>
      </c>
      <c r="W37" s="10">
        <v>0</v>
      </c>
      <c r="X37" s="10">
        <v>0</v>
      </c>
      <c r="Y37" s="10">
        <v>144</v>
      </c>
      <c r="Z37" s="10">
        <v>21</v>
      </c>
      <c r="AA37" s="10">
        <v>0</v>
      </c>
      <c r="AB37" s="10">
        <v>0</v>
      </c>
      <c r="AC37" s="10">
        <v>0</v>
      </c>
      <c r="AD37" s="10">
        <v>345</v>
      </c>
      <c r="AE37" s="10">
        <v>37</v>
      </c>
      <c r="AF37" s="10">
        <v>0</v>
      </c>
      <c r="AG37" s="10">
        <v>0</v>
      </c>
      <c r="AH37" s="10">
        <f t="shared" si="1"/>
        <v>496</v>
      </c>
      <c r="AI37" s="10">
        <f t="shared" si="0"/>
        <v>245</v>
      </c>
    </row>
    <row r="38" spans="1:35" x14ac:dyDescent="0.25">
      <c r="A38" s="11"/>
      <c r="B38" s="12"/>
      <c r="C38" s="13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</row>
    <row r="39" spans="1:35" x14ac:dyDescent="0.25">
      <c r="A39" s="11" t="s">
        <v>47</v>
      </c>
      <c r="B39" s="14" t="s">
        <v>48</v>
      </c>
      <c r="C39" s="13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</row>
    <row r="40" spans="1:35" x14ac:dyDescent="0.25">
      <c r="A40" s="11"/>
      <c r="B40" s="12" t="s">
        <v>15</v>
      </c>
      <c r="C40" s="13" t="s">
        <v>49</v>
      </c>
      <c r="D40" s="10">
        <v>0</v>
      </c>
      <c r="E40" s="10">
        <v>0</v>
      </c>
      <c r="F40" s="10">
        <v>0</v>
      </c>
      <c r="G40" s="10">
        <v>0</v>
      </c>
      <c r="H40" s="10">
        <v>0</v>
      </c>
      <c r="I40" s="10">
        <v>0</v>
      </c>
      <c r="J40" s="10">
        <v>0</v>
      </c>
      <c r="K40" s="10">
        <v>0</v>
      </c>
      <c r="L40" s="10">
        <v>0</v>
      </c>
      <c r="M40" s="10">
        <v>0</v>
      </c>
      <c r="N40" s="10">
        <v>0</v>
      </c>
      <c r="O40" s="10">
        <v>0</v>
      </c>
      <c r="P40" s="10">
        <v>0</v>
      </c>
      <c r="Q40" s="10">
        <v>0</v>
      </c>
      <c r="R40" s="10">
        <v>0</v>
      </c>
      <c r="S40" s="10">
        <v>0</v>
      </c>
      <c r="T40" s="10">
        <v>0</v>
      </c>
      <c r="U40" s="10">
        <v>0</v>
      </c>
      <c r="V40" s="10">
        <v>0</v>
      </c>
      <c r="W40" s="10">
        <v>0</v>
      </c>
      <c r="X40" s="10">
        <v>0</v>
      </c>
      <c r="Y40" s="10">
        <v>0</v>
      </c>
      <c r="Z40" s="10">
        <v>0</v>
      </c>
      <c r="AA40" s="10">
        <v>0</v>
      </c>
      <c r="AB40" s="10">
        <v>0</v>
      </c>
      <c r="AC40" s="10">
        <v>0</v>
      </c>
      <c r="AD40" s="10">
        <v>0</v>
      </c>
      <c r="AE40" s="10">
        <v>0</v>
      </c>
      <c r="AF40" s="10">
        <v>0</v>
      </c>
      <c r="AG40" s="10">
        <v>0</v>
      </c>
      <c r="AH40" s="10">
        <f t="shared" si="1"/>
        <v>0</v>
      </c>
      <c r="AI40" s="10">
        <f t="shared" si="0"/>
        <v>0</v>
      </c>
    </row>
    <row r="41" spans="1:35" x14ac:dyDescent="0.25">
      <c r="A41" s="11"/>
      <c r="B41" s="12" t="s">
        <v>17</v>
      </c>
      <c r="C41" s="13" t="s">
        <v>50</v>
      </c>
      <c r="D41" s="10">
        <v>0</v>
      </c>
      <c r="E41" s="10">
        <v>0</v>
      </c>
      <c r="F41" s="10">
        <v>0</v>
      </c>
      <c r="G41" s="10">
        <v>0</v>
      </c>
      <c r="H41" s="10">
        <v>0</v>
      </c>
      <c r="I41" s="10">
        <v>0</v>
      </c>
      <c r="J41" s="10">
        <v>0</v>
      </c>
      <c r="K41" s="10">
        <v>0</v>
      </c>
      <c r="L41" s="10">
        <v>0</v>
      </c>
      <c r="M41" s="10">
        <v>0</v>
      </c>
      <c r="N41" s="10">
        <v>0</v>
      </c>
      <c r="O41" s="10">
        <v>0</v>
      </c>
      <c r="P41" s="10">
        <v>0</v>
      </c>
      <c r="Q41" s="10">
        <v>0</v>
      </c>
      <c r="R41" s="10">
        <v>4</v>
      </c>
      <c r="S41" s="10">
        <v>0</v>
      </c>
      <c r="T41" s="10">
        <v>0</v>
      </c>
      <c r="U41" s="10">
        <v>0</v>
      </c>
      <c r="V41" s="10">
        <v>0</v>
      </c>
      <c r="W41" s="10">
        <v>0</v>
      </c>
      <c r="X41" s="10">
        <v>0</v>
      </c>
      <c r="Y41" s="10">
        <v>0</v>
      </c>
      <c r="Z41" s="10">
        <v>0</v>
      </c>
      <c r="AA41" s="10">
        <v>0</v>
      </c>
      <c r="AB41" s="10">
        <v>0</v>
      </c>
      <c r="AC41" s="10">
        <v>0</v>
      </c>
      <c r="AD41" s="10">
        <v>0</v>
      </c>
      <c r="AE41" s="10">
        <v>0</v>
      </c>
      <c r="AF41" s="10">
        <v>0</v>
      </c>
      <c r="AG41" s="10">
        <v>0</v>
      </c>
      <c r="AH41" s="10">
        <f t="shared" si="1"/>
        <v>4</v>
      </c>
      <c r="AI41" s="10">
        <f t="shared" si="0"/>
        <v>0</v>
      </c>
    </row>
    <row r="42" spans="1:35" x14ac:dyDescent="0.25">
      <c r="A42" s="11"/>
      <c r="B42" s="12" t="s">
        <v>19</v>
      </c>
      <c r="C42" s="13" t="s">
        <v>51</v>
      </c>
      <c r="D42" s="10">
        <v>1</v>
      </c>
      <c r="E42" s="10">
        <v>0</v>
      </c>
      <c r="F42" s="10">
        <v>0</v>
      </c>
      <c r="G42" s="10">
        <v>0</v>
      </c>
      <c r="H42" s="10">
        <v>0</v>
      </c>
      <c r="I42" s="10">
        <v>0</v>
      </c>
      <c r="J42" s="10">
        <v>0</v>
      </c>
      <c r="K42" s="10">
        <v>0</v>
      </c>
      <c r="L42" s="10">
        <v>0</v>
      </c>
      <c r="M42" s="10">
        <v>0</v>
      </c>
      <c r="N42" s="10">
        <v>0</v>
      </c>
      <c r="O42" s="10">
        <v>0</v>
      </c>
      <c r="P42" s="10">
        <v>0</v>
      </c>
      <c r="Q42" s="10">
        <v>0</v>
      </c>
      <c r="R42" s="10">
        <v>0</v>
      </c>
      <c r="S42" s="10">
        <v>0</v>
      </c>
      <c r="T42" s="10">
        <v>0</v>
      </c>
      <c r="U42" s="10">
        <v>0</v>
      </c>
      <c r="V42" s="10">
        <v>0</v>
      </c>
      <c r="W42" s="10">
        <v>0</v>
      </c>
      <c r="X42" s="10">
        <v>0</v>
      </c>
      <c r="Y42" s="10">
        <v>0</v>
      </c>
      <c r="Z42" s="10">
        <v>0</v>
      </c>
      <c r="AA42" s="10">
        <v>0</v>
      </c>
      <c r="AB42" s="10">
        <v>0</v>
      </c>
      <c r="AC42" s="10">
        <v>0</v>
      </c>
      <c r="AD42" s="10">
        <v>0</v>
      </c>
      <c r="AE42" s="10">
        <v>0</v>
      </c>
      <c r="AF42" s="10">
        <v>0</v>
      </c>
      <c r="AG42" s="10">
        <v>0</v>
      </c>
      <c r="AH42" s="10">
        <f t="shared" si="1"/>
        <v>1</v>
      </c>
      <c r="AI42" s="10">
        <f t="shared" si="0"/>
        <v>0</v>
      </c>
    </row>
    <row r="43" spans="1:35" x14ac:dyDescent="0.25">
      <c r="A43" s="11"/>
      <c r="B43" s="12" t="s">
        <v>26</v>
      </c>
      <c r="C43" s="13" t="s">
        <v>52</v>
      </c>
      <c r="D43" s="10">
        <v>12</v>
      </c>
      <c r="E43" s="10">
        <v>4</v>
      </c>
      <c r="F43" s="10">
        <v>0</v>
      </c>
      <c r="G43" s="10">
        <v>0</v>
      </c>
      <c r="H43" s="10">
        <v>0</v>
      </c>
      <c r="I43" s="10">
        <v>0</v>
      </c>
      <c r="J43" s="10">
        <v>0</v>
      </c>
      <c r="K43" s="10">
        <v>0</v>
      </c>
      <c r="L43" s="10">
        <v>0</v>
      </c>
      <c r="M43" s="10">
        <v>0</v>
      </c>
      <c r="N43" s="10">
        <v>7</v>
      </c>
      <c r="O43" s="10">
        <v>0</v>
      </c>
      <c r="P43" s="10">
        <v>0</v>
      </c>
      <c r="Q43" s="10">
        <v>0</v>
      </c>
      <c r="R43" s="10">
        <v>0</v>
      </c>
      <c r="S43" s="10">
        <v>0</v>
      </c>
      <c r="T43" s="10">
        <v>1</v>
      </c>
      <c r="U43" s="10">
        <v>0</v>
      </c>
      <c r="V43" s="10">
        <v>0</v>
      </c>
      <c r="W43" s="10">
        <v>0</v>
      </c>
      <c r="X43" s="10">
        <v>0</v>
      </c>
      <c r="Y43" s="10">
        <v>0</v>
      </c>
      <c r="Z43" s="10">
        <v>0</v>
      </c>
      <c r="AA43" s="10">
        <v>0</v>
      </c>
      <c r="AB43" s="10">
        <v>0</v>
      </c>
      <c r="AC43" s="10">
        <v>3</v>
      </c>
      <c r="AD43" s="10">
        <v>0</v>
      </c>
      <c r="AE43" s="10">
        <v>0</v>
      </c>
      <c r="AF43" s="10">
        <v>0</v>
      </c>
      <c r="AG43" s="10">
        <v>0</v>
      </c>
      <c r="AH43" s="10">
        <f t="shared" si="1"/>
        <v>20</v>
      </c>
      <c r="AI43" s="10">
        <f t="shared" si="0"/>
        <v>7</v>
      </c>
    </row>
    <row r="44" spans="1:35" x14ac:dyDescent="0.25">
      <c r="A44" s="11"/>
      <c r="B44" s="12" t="s">
        <v>28</v>
      </c>
      <c r="C44" s="13" t="s">
        <v>53</v>
      </c>
      <c r="D44" s="10">
        <v>5</v>
      </c>
      <c r="E44" s="10">
        <v>1</v>
      </c>
      <c r="F44" s="10">
        <v>0</v>
      </c>
      <c r="G44" s="10">
        <v>2</v>
      </c>
      <c r="H44" s="10">
        <v>6</v>
      </c>
      <c r="I44" s="10">
        <v>0</v>
      </c>
      <c r="J44" s="10">
        <v>5</v>
      </c>
      <c r="K44" s="10">
        <v>0</v>
      </c>
      <c r="L44" s="10">
        <v>0</v>
      </c>
      <c r="M44" s="10">
        <v>0</v>
      </c>
      <c r="N44" s="10">
        <v>0</v>
      </c>
      <c r="O44" s="10">
        <v>0</v>
      </c>
      <c r="P44" s="10">
        <v>0</v>
      </c>
      <c r="Q44" s="10">
        <v>0</v>
      </c>
      <c r="R44" s="10">
        <v>0</v>
      </c>
      <c r="S44" s="10">
        <v>0</v>
      </c>
      <c r="T44" s="10">
        <v>0</v>
      </c>
      <c r="U44" s="10">
        <v>0</v>
      </c>
      <c r="V44" s="10">
        <v>3</v>
      </c>
      <c r="W44" s="10">
        <v>0</v>
      </c>
      <c r="X44" s="10">
        <v>0</v>
      </c>
      <c r="Y44" s="10">
        <v>2</v>
      </c>
      <c r="Z44" s="10">
        <v>0</v>
      </c>
      <c r="AA44" s="10">
        <v>0</v>
      </c>
      <c r="AB44" s="10">
        <v>0</v>
      </c>
      <c r="AC44" s="10">
        <v>0</v>
      </c>
      <c r="AD44" s="10">
        <v>5</v>
      </c>
      <c r="AE44" s="10">
        <v>1</v>
      </c>
      <c r="AF44" s="10">
        <v>1</v>
      </c>
      <c r="AG44" s="10">
        <v>0</v>
      </c>
      <c r="AH44" s="10">
        <f t="shared" si="1"/>
        <v>25</v>
      </c>
      <c r="AI44" s="10">
        <f t="shared" si="0"/>
        <v>6</v>
      </c>
    </row>
    <row r="45" spans="1:35" x14ac:dyDescent="0.25">
      <c r="A45" s="11"/>
      <c r="B45" s="12" t="s">
        <v>54</v>
      </c>
      <c r="C45" s="13" t="s">
        <v>55</v>
      </c>
      <c r="D45" s="10">
        <v>4</v>
      </c>
      <c r="E45" s="10">
        <v>5</v>
      </c>
      <c r="F45" s="10">
        <v>0</v>
      </c>
      <c r="G45" s="10">
        <v>0</v>
      </c>
      <c r="H45" s="10">
        <v>0</v>
      </c>
      <c r="I45" s="10">
        <v>0</v>
      </c>
      <c r="J45" s="10">
        <v>0</v>
      </c>
      <c r="K45" s="10">
        <v>0</v>
      </c>
      <c r="L45" s="10">
        <v>0</v>
      </c>
      <c r="M45" s="10">
        <v>0</v>
      </c>
      <c r="N45" s="10">
        <v>4</v>
      </c>
      <c r="O45" s="10">
        <v>0</v>
      </c>
      <c r="P45" s="10">
        <v>0</v>
      </c>
      <c r="Q45" s="10">
        <v>0</v>
      </c>
      <c r="R45" s="10">
        <v>0</v>
      </c>
      <c r="S45" s="10">
        <v>0</v>
      </c>
      <c r="T45" s="10">
        <v>2</v>
      </c>
      <c r="U45" s="10">
        <v>0</v>
      </c>
      <c r="V45" s="10">
        <v>0</v>
      </c>
      <c r="W45" s="10">
        <v>0</v>
      </c>
      <c r="X45" s="10">
        <v>0</v>
      </c>
      <c r="Y45" s="10">
        <v>0</v>
      </c>
      <c r="Z45" s="10">
        <v>0</v>
      </c>
      <c r="AA45" s="10">
        <v>0</v>
      </c>
      <c r="AB45" s="10">
        <v>0</v>
      </c>
      <c r="AC45" s="10">
        <v>6</v>
      </c>
      <c r="AD45" s="10">
        <v>0</v>
      </c>
      <c r="AE45" s="10">
        <v>0</v>
      </c>
      <c r="AF45" s="10">
        <v>0</v>
      </c>
      <c r="AG45" s="10">
        <v>0</v>
      </c>
      <c r="AH45" s="10">
        <f t="shared" si="1"/>
        <v>10</v>
      </c>
      <c r="AI45" s="10">
        <f t="shared" si="0"/>
        <v>11</v>
      </c>
    </row>
    <row r="46" spans="1:35" x14ac:dyDescent="0.25">
      <c r="A46" s="11"/>
      <c r="B46" s="12" t="s">
        <v>56</v>
      </c>
      <c r="C46" s="13" t="s">
        <v>57</v>
      </c>
      <c r="D46" s="10">
        <v>5</v>
      </c>
      <c r="E46" s="10">
        <v>2</v>
      </c>
      <c r="F46" s="10">
        <v>0</v>
      </c>
      <c r="G46" s="10">
        <v>0</v>
      </c>
      <c r="H46" s="10">
        <v>0</v>
      </c>
      <c r="I46" s="10">
        <v>0</v>
      </c>
      <c r="J46" s="10">
        <v>0</v>
      </c>
      <c r="K46" s="10">
        <v>0</v>
      </c>
      <c r="L46" s="10">
        <v>0</v>
      </c>
      <c r="M46" s="10">
        <v>0</v>
      </c>
      <c r="N46" s="10">
        <v>14</v>
      </c>
      <c r="O46" s="10">
        <v>0</v>
      </c>
      <c r="P46" s="10">
        <v>0</v>
      </c>
      <c r="Q46" s="10">
        <v>0</v>
      </c>
      <c r="R46" s="10">
        <v>0</v>
      </c>
      <c r="S46" s="10">
        <v>0</v>
      </c>
      <c r="T46" s="10">
        <v>0</v>
      </c>
      <c r="U46" s="10">
        <v>0</v>
      </c>
      <c r="V46" s="10">
        <v>0</v>
      </c>
      <c r="W46" s="10">
        <v>0</v>
      </c>
      <c r="X46" s="10">
        <v>0</v>
      </c>
      <c r="Y46" s="10">
        <v>0</v>
      </c>
      <c r="Z46" s="10">
        <v>0</v>
      </c>
      <c r="AA46" s="10">
        <v>0</v>
      </c>
      <c r="AB46" s="10">
        <v>0</v>
      </c>
      <c r="AC46" s="10">
        <v>8</v>
      </c>
      <c r="AD46" s="10">
        <v>0</v>
      </c>
      <c r="AE46" s="10">
        <v>0</v>
      </c>
      <c r="AF46" s="10">
        <v>0</v>
      </c>
      <c r="AG46" s="10">
        <v>0</v>
      </c>
      <c r="AH46" s="10">
        <f t="shared" si="1"/>
        <v>19</v>
      </c>
      <c r="AI46" s="10">
        <f t="shared" si="0"/>
        <v>10</v>
      </c>
    </row>
    <row r="47" spans="1:35" x14ac:dyDescent="0.25">
      <c r="A47" s="11"/>
      <c r="B47" s="12" t="s">
        <v>58</v>
      </c>
      <c r="C47" s="13" t="s">
        <v>59</v>
      </c>
      <c r="D47" s="10">
        <v>52</v>
      </c>
      <c r="E47" s="10">
        <v>35</v>
      </c>
      <c r="F47" s="10">
        <v>0</v>
      </c>
      <c r="G47" s="10">
        <v>35</v>
      </c>
      <c r="H47" s="10">
        <v>36</v>
      </c>
      <c r="I47" s="10">
        <v>0</v>
      </c>
      <c r="J47" s="10">
        <v>23</v>
      </c>
      <c r="K47" s="10">
        <v>0</v>
      </c>
      <c r="L47" s="10">
        <v>13</v>
      </c>
      <c r="M47" s="10">
        <v>0</v>
      </c>
      <c r="N47" s="10">
        <v>0</v>
      </c>
      <c r="O47" s="10">
        <v>0</v>
      </c>
      <c r="P47" s="10">
        <v>0</v>
      </c>
      <c r="Q47" s="10">
        <v>23</v>
      </c>
      <c r="R47" s="10">
        <v>0</v>
      </c>
      <c r="S47" s="10">
        <v>0</v>
      </c>
      <c r="T47" s="10">
        <v>5</v>
      </c>
      <c r="U47" s="10">
        <v>3</v>
      </c>
      <c r="V47" s="10">
        <v>4</v>
      </c>
      <c r="W47" s="10">
        <v>16</v>
      </c>
      <c r="X47" s="10">
        <v>0</v>
      </c>
      <c r="Y47" s="10">
        <v>26</v>
      </c>
      <c r="Z47" s="10">
        <v>40</v>
      </c>
      <c r="AA47" s="10">
        <v>0</v>
      </c>
      <c r="AB47" s="10">
        <v>0</v>
      </c>
      <c r="AC47" s="10">
        <v>0</v>
      </c>
      <c r="AD47" s="10">
        <v>52</v>
      </c>
      <c r="AE47" s="10">
        <v>6</v>
      </c>
      <c r="AF47" s="10">
        <v>1</v>
      </c>
      <c r="AG47" s="10">
        <v>1</v>
      </c>
      <c r="AH47" s="10">
        <f t="shared" si="1"/>
        <v>226</v>
      </c>
      <c r="AI47" s="10">
        <f t="shared" si="0"/>
        <v>145</v>
      </c>
    </row>
    <row r="48" spans="1:35" x14ac:dyDescent="0.25">
      <c r="A48" s="11"/>
      <c r="B48" s="12" t="s">
        <v>60</v>
      </c>
      <c r="C48" s="13" t="s">
        <v>61</v>
      </c>
      <c r="D48" s="10">
        <v>21</v>
      </c>
      <c r="E48" s="10">
        <v>4</v>
      </c>
      <c r="F48" s="10">
        <v>0</v>
      </c>
      <c r="G48" s="10">
        <v>3</v>
      </c>
      <c r="H48" s="10">
        <v>8</v>
      </c>
      <c r="I48" s="10">
        <v>0</v>
      </c>
      <c r="J48" s="10">
        <v>18</v>
      </c>
      <c r="K48" s="10">
        <v>0</v>
      </c>
      <c r="L48" s="10">
        <v>22</v>
      </c>
      <c r="M48" s="10">
        <v>0</v>
      </c>
      <c r="N48" s="10">
        <v>0</v>
      </c>
      <c r="O48" s="10">
        <v>0</v>
      </c>
      <c r="P48" s="10">
        <v>0</v>
      </c>
      <c r="Q48" s="10">
        <v>15</v>
      </c>
      <c r="R48" s="10">
        <v>0</v>
      </c>
      <c r="S48" s="10">
        <v>0</v>
      </c>
      <c r="T48" s="10">
        <v>0</v>
      </c>
      <c r="U48" s="10">
        <v>2</v>
      </c>
      <c r="V48" s="10">
        <v>3</v>
      </c>
      <c r="W48" s="10">
        <v>0</v>
      </c>
      <c r="X48" s="10">
        <v>0</v>
      </c>
      <c r="Y48" s="10">
        <v>3</v>
      </c>
      <c r="Z48" s="10">
        <v>9</v>
      </c>
      <c r="AA48" s="10">
        <v>0</v>
      </c>
      <c r="AB48" s="10">
        <v>0</v>
      </c>
      <c r="AC48" s="10">
        <v>0</v>
      </c>
      <c r="AD48" s="10">
        <v>17</v>
      </c>
      <c r="AE48" s="10">
        <v>1</v>
      </c>
      <c r="AF48" s="10">
        <v>2</v>
      </c>
      <c r="AG48" s="10">
        <v>0</v>
      </c>
      <c r="AH48" s="10">
        <f t="shared" si="1"/>
        <v>100</v>
      </c>
      <c r="AI48" s="10">
        <f t="shared" si="0"/>
        <v>28</v>
      </c>
    </row>
    <row r="49" spans="1:35" x14ac:dyDescent="0.25">
      <c r="A49" s="11"/>
      <c r="B49" s="12"/>
      <c r="C49" s="13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</row>
    <row r="50" spans="1:35" x14ac:dyDescent="0.25">
      <c r="A50" s="11" t="s">
        <v>62</v>
      </c>
      <c r="B50" s="14" t="s">
        <v>63</v>
      </c>
      <c r="C50" s="13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</row>
    <row r="51" spans="1:35" x14ac:dyDescent="0.25">
      <c r="A51" s="11"/>
      <c r="B51" s="12" t="s">
        <v>15</v>
      </c>
      <c r="C51" s="13" t="s">
        <v>64</v>
      </c>
      <c r="D51" s="10">
        <v>23</v>
      </c>
      <c r="E51" s="10">
        <v>33</v>
      </c>
      <c r="F51" s="10">
        <v>0</v>
      </c>
      <c r="G51" s="10">
        <v>11</v>
      </c>
      <c r="H51" s="10">
        <v>10</v>
      </c>
      <c r="I51" s="10">
        <v>0</v>
      </c>
      <c r="J51" s="10">
        <v>18</v>
      </c>
      <c r="K51" s="10">
        <v>0</v>
      </c>
      <c r="L51" s="10">
        <v>24</v>
      </c>
      <c r="M51" s="10">
        <v>0</v>
      </c>
      <c r="N51" s="10">
        <v>10</v>
      </c>
      <c r="O51" s="10">
        <v>0</v>
      </c>
      <c r="P51" s="10">
        <v>0</v>
      </c>
      <c r="Q51" s="10">
        <v>34</v>
      </c>
      <c r="R51" s="10">
        <v>2</v>
      </c>
      <c r="S51" s="10">
        <v>0</v>
      </c>
      <c r="T51" s="10">
        <v>0</v>
      </c>
      <c r="U51" s="10">
        <v>3</v>
      </c>
      <c r="V51" s="10">
        <v>4</v>
      </c>
      <c r="W51" s="10">
        <v>15</v>
      </c>
      <c r="X51" s="10">
        <v>0</v>
      </c>
      <c r="Y51" s="10">
        <v>16</v>
      </c>
      <c r="Z51" s="10">
        <v>20</v>
      </c>
      <c r="AA51" s="10">
        <v>0</v>
      </c>
      <c r="AB51" s="10">
        <v>0</v>
      </c>
      <c r="AC51" s="10">
        <v>8</v>
      </c>
      <c r="AD51" s="10">
        <v>18</v>
      </c>
      <c r="AE51" s="10">
        <v>4</v>
      </c>
      <c r="AF51" s="10">
        <v>0</v>
      </c>
      <c r="AG51" s="10">
        <v>0</v>
      </c>
      <c r="AH51" s="10">
        <f t="shared" si="1"/>
        <v>129</v>
      </c>
      <c r="AI51" s="10">
        <f t="shared" si="0"/>
        <v>124</v>
      </c>
    </row>
    <row r="52" spans="1:35" x14ac:dyDescent="0.25">
      <c r="A52" s="11"/>
      <c r="B52" s="12" t="s">
        <v>17</v>
      </c>
      <c r="C52" s="13" t="s">
        <v>65</v>
      </c>
      <c r="D52" s="10">
        <v>8</v>
      </c>
      <c r="E52" s="10">
        <v>3</v>
      </c>
      <c r="F52" s="10">
        <v>0</v>
      </c>
      <c r="G52" s="10">
        <v>3</v>
      </c>
      <c r="H52" s="10">
        <v>6</v>
      </c>
      <c r="I52" s="10">
        <v>0</v>
      </c>
      <c r="J52" s="10">
        <v>3</v>
      </c>
      <c r="K52" s="10">
        <v>0</v>
      </c>
      <c r="L52" s="10">
        <v>5</v>
      </c>
      <c r="M52" s="10">
        <v>0</v>
      </c>
      <c r="N52" s="10">
        <v>1</v>
      </c>
      <c r="O52" s="10">
        <v>0</v>
      </c>
      <c r="P52" s="10">
        <v>0</v>
      </c>
      <c r="Q52" s="10">
        <v>2</v>
      </c>
      <c r="R52" s="10">
        <v>0</v>
      </c>
      <c r="S52" s="10">
        <v>0</v>
      </c>
      <c r="T52" s="10">
        <v>1</v>
      </c>
      <c r="U52" s="10">
        <v>1</v>
      </c>
      <c r="V52" s="10">
        <v>0</v>
      </c>
      <c r="W52" s="10">
        <v>0</v>
      </c>
      <c r="X52" s="10">
        <v>0</v>
      </c>
      <c r="Y52" s="10">
        <v>3</v>
      </c>
      <c r="Z52" s="10">
        <v>2</v>
      </c>
      <c r="AA52" s="10">
        <v>0</v>
      </c>
      <c r="AB52" s="10">
        <v>0</v>
      </c>
      <c r="AC52" s="10">
        <v>1</v>
      </c>
      <c r="AD52" s="10">
        <v>5</v>
      </c>
      <c r="AE52" s="10">
        <v>0</v>
      </c>
      <c r="AF52" s="10">
        <v>2</v>
      </c>
      <c r="AG52" s="10">
        <v>0</v>
      </c>
      <c r="AH52" s="10">
        <f t="shared" si="1"/>
        <v>33</v>
      </c>
      <c r="AI52" s="10">
        <f t="shared" si="0"/>
        <v>13</v>
      </c>
    </row>
    <row r="53" spans="1:35" x14ac:dyDescent="0.25">
      <c r="A53" s="11"/>
      <c r="B53" s="12" t="s">
        <v>19</v>
      </c>
      <c r="C53" s="13" t="s">
        <v>66</v>
      </c>
      <c r="D53" s="10">
        <v>6</v>
      </c>
      <c r="E53" s="10">
        <v>2</v>
      </c>
      <c r="F53" s="10">
        <v>0</v>
      </c>
      <c r="G53" s="10">
        <v>2</v>
      </c>
      <c r="H53" s="10">
        <v>5</v>
      </c>
      <c r="I53" s="10">
        <v>0</v>
      </c>
      <c r="J53" s="10">
        <v>3</v>
      </c>
      <c r="K53" s="10">
        <v>0</v>
      </c>
      <c r="L53" s="10">
        <v>2</v>
      </c>
      <c r="M53" s="10">
        <v>0</v>
      </c>
      <c r="N53" s="10">
        <v>0</v>
      </c>
      <c r="O53" s="10">
        <v>0</v>
      </c>
      <c r="P53" s="10">
        <v>0</v>
      </c>
      <c r="Q53" s="10">
        <v>0</v>
      </c>
      <c r="R53" s="10">
        <v>0</v>
      </c>
      <c r="S53" s="10">
        <v>0</v>
      </c>
      <c r="T53" s="10">
        <v>0</v>
      </c>
      <c r="U53" s="10">
        <v>1</v>
      </c>
      <c r="V53" s="10">
        <v>1</v>
      </c>
      <c r="W53" s="10">
        <v>1</v>
      </c>
      <c r="X53" s="10">
        <v>0</v>
      </c>
      <c r="Y53" s="10">
        <v>0</v>
      </c>
      <c r="Z53" s="10">
        <v>5</v>
      </c>
      <c r="AA53" s="10">
        <v>0</v>
      </c>
      <c r="AB53" s="10">
        <v>0</v>
      </c>
      <c r="AC53" s="10">
        <v>0</v>
      </c>
      <c r="AD53" s="10">
        <v>6</v>
      </c>
      <c r="AE53" s="10">
        <v>1</v>
      </c>
      <c r="AF53" s="10">
        <v>0</v>
      </c>
      <c r="AG53" s="10">
        <v>0</v>
      </c>
      <c r="AH53" s="10">
        <f t="shared" si="1"/>
        <v>28</v>
      </c>
      <c r="AI53" s="10">
        <f t="shared" si="0"/>
        <v>7</v>
      </c>
    </row>
    <row r="54" spans="1:35" x14ac:dyDescent="0.25">
      <c r="A54" s="11"/>
      <c r="B54" s="12" t="s">
        <v>26</v>
      </c>
      <c r="C54" s="13" t="s">
        <v>67</v>
      </c>
      <c r="D54" s="10">
        <v>8</v>
      </c>
      <c r="E54" s="10">
        <v>2</v>
      </c>
      <c r="F54" s="10">
        <v>0</v>
      </c>
      <c r="G54" s="10">
        <v>3</v>
      </c>
      <c r="H54" s="10">
        <v>6</v>
      </c>
      <c r="I54" s="10">
        <v>0</v>
      </c>
      <c r="J54" s="10">
        <v>0</v>
      </c>
      <c r="K54" s="10">
        <v>0</v>
      </c>
      <c r="L54" s="10">
        <v>1</v>
      </c>
      <c r="M54" s="10">
        <v>0</v>
      </c>
      <c r="N54" s="10">
        <v>2</v>
      </c>
      <c r="O54" s="10">
        <v>0</v>
      </c>
      <c r="P54" s="10">
        <v>0</v>
      </c>
      <c r="Q54" s="10">
        <v>0</v>
      </c>
      <c r="R54" s="10">
        <v>0</v>
      </c>
      <c r="S54" s="10">
        <v>0</v>
      </c>
      <c r="T54" s="10">
        <v>2</v>
      </c>
      <c r="U54" s="10">
        <v>0</v>
      </c>
      <c r="V54" s="10">
        <v>0</v>
      </c>
      <c r="W54" s="10">
        <v>0</v>
      </c>
      <c r="X54" s="10">
        <v>0</v>
      </c>
      <c r="Y54" s="10">
        <v>2</v>
      </c>
      <c r="Z54" s="10">
        <v>2</v>
      </c>
      <c r="AA54" s="10">
        <v>0</v>
      </c>
      <c r="AB54" s="10">
        <v>0</v>
      </c>
      <c r="AC54" s="10">
        <v>0</v>
      </c>
      <c r="AD54" s="10">
        <v>4</v>
      </c>
      <c r="AE54" s="10">
        <v>1</v>
      </c>
      <c r="AF54" s="10">
        <v>1</v>
      </c>
      <c r="AG54" s="10">
        <v>0</v>
      </c>
      <c r="AH54" s="10">
        <f t="shared" si="1"/>
        <v>26</v>
      </c>
      <c r="AI54" s="10">
        <f t="shared" si="0"/>
        <v>8</v>
      </c>
    </row>
    <row r="55" spans="1:35" x14ac:dyDescent="0.25">
      <c r="A55" s="11"/>
      <c r="B55" s="12" t="s">
        <v>54</v>
      </c>
      <c r="C55" s="13" t="s">
        <v>68</v>
      </c>
      <c r="D55" s="10">
        <v>6</v>
      </c>
      <c r="E55" s="10">
        <v>2</v>
      </c>
      <c r="F55" s="10">
        <v>0</v>
      </c>
      <c r="G55" s="10">
        <v>1</v>
      </c>
      <c r="H55" s="10">
        <v>3</v>
      </c>
      <c r="I55" s="10">
        <v>0</v>
      </c>
      <c r="J55" s="10">
        <v>1</v>
      </c>
      <c r="K55" s="10">
        <v>0</v>
      </c>
      <c r="L55" s="10">
        <v>0</v>
      </c>
      <c r="M55" s="10">
        <v>0</v>
      </c>
      <c r="N55" s="10">
        <v>3</v>
      </c>
      <c r="O55" s="10">
        <v>0</v>
      </c>
      <c r="P55" s="10">
        <v>0</v>
      </c>
      <c r="Q55" s="10">
        <v>0</v>
      </c>
      <c r="R55" s="10">
        <v>0</v>
      </c>
      <c r="S55" s="10">
        <v>0</v>
      </c>
      <c r="T55" s="10">
        <v>1</v>
      </c>
      <c r="U55" s="10">
        <v>0</v>
      </c>
      <c r="V55" s="10">
        <v>0</v>
      </c>
      <c r="W55" s="10">
        <v>0</v>
      </c>
      <c r="X55" s="10">
        <v>0</v>
      </c>
      <c r="Y55" s="10">
        <v>1</v>
      </c>
      <c r="Z55" s="10">
        <v>1</v>
      </c>
      <c r="AA55" s="10">
        <v>0</v>
      </c>
      <c r="AB55" s="10">
        <v>0</v>
      </c>
      <c r="AC55" s="10">
        <v>1</v>
      </c>
      <c r="AD55" s="10">
        <v>4</v>
      </c>
      <c r="AE55" s="10">
        <v>0</v>
      </c>
      <c r="AF55" s="10">
        <v>0</v>
      </c>
      <c r="AG55" s="10">
        <v>0</v>
      </c>
      <c r="AH55" s="10">
        <f t="shared" si="1"/>
        <v>19</v>
      </c>
      <c r="AI55" s="10">
        <f t="shared" si="0"/>
        <v>5</v>
      </c>
    </row>
    <row r="56" spans="1:35" x14ac:dyDescent="0.25">
      <c r="A56" s="11"/>
      <c r="B56" s="12" t="s">
        <v>56</v>
      </c>
      <c r="C56" s="13" t="s">
        <v>69</v>
      </c>
      <c r="D56" s="10">
        <v>9</v>
      </c>
      <c r="E56" s="10">
        <v>3</v>
      </c>
      <c r="F56" s="10">
        <v>0</v>
      </c>
      <c r="G56" s="10">
        <v>6</v>
      </c>
      <c r="H56" s="10">
        <v>6</v>
      </c>
      <c r="I56" s="10">
        <v>0</v>
      </c>
      <c r="J56" s="10">
        <v>2</v>
      </c>
      <c r="K56" s="10">
        <v>0</v>
      </c>
      <c r="L56" s="10">
        <v>2</v>
      </c>
      <c r="M56" s="10">
        <v>0</v>
      </c>
      <c r="N56" s="10">
        <v>2</v>
      </c>
      <c r="O56" s="10">
        <v>0</v>
      </c>
      <c r="P56" s="10">
        <v>0</v>
      </c>
      <c r="Q56" s="10">
        <v>1</v>
      </c>
      <c r="R56" s="10">
        <v>1</v>
      </c>
      <c r="S56" s="10">
        <v>0</v>
      </c>
      <c r="T56" s="10">
        <v>0</v>
      </c>
      <c r="U56" s="10">
        <v>0</v>
      </c>
      <c r="V56" s="10">
        <v>0</v>
      </c>
      <c r="W56" s="10">
        <v>0</v>
      </c>
      <c r="X56" s="10">
        <v>0</v>
      </c>
      <c r="Y56" s="10">
        <v>2</v>
      </c>
      <c r="Z56" s="10">
        <v>5</v>
      </c>
      <c r="AA56" s="10">
        <v>0</v>
      </c>
      <c r="AB56" s="10">
        <v>0</v>
      </c>
      <c r="AC56" s="10">
        <v>1</v>
      </c>
      <c r="AD56" s="10">
        <v>8</v>
      </c>
      <c r="AE56" s="10">
        <v>1</v>
      </c>
      <c r="AF56" s="10">
        <v>0</v>
      </c>
      <c r="AG56" s="10">
        <v>0</v>
      </c>
      <c r="AH56" s="10">
        <f t="shared" si="1"/>
        <v>35</v>
      </c>
      <c r="AI56" s="10">
        <f t="shared" si="0"/>
        <v>14</v>
      </c>
    </row>
    <row r="57" spans="1:35" x14ac:dyDescent="0.25">
      <c r="A57" s="11"/>
      <c r="B57" s="12" t="s">
        <v>58</v>
      </c>
      <c r="C57" s="13" t="s">
        <v>70</v>
      </c>
      <c r="D57" s="10">
        <v>13</v>
      </c>
      <c r="E57" s="10">
        <v>2</v>
      </c>
      <c r="F57" s="10">
        <v>0</v>
      </c>
      <c r="G57" s="10">
        <v>5</v>
      </c>
      <c r="H57" s="10">
        <v>3</v>
      </c>
      <c r="I57" s="10">
        <v>0</v>
      </c>
      <c r="J57" s="10">
        <v>4</v>
      </c>
      <c r="K57" s="10">
        <v>0</v>
      </c>
      <c r="L57" s="10">
        <v>1</v>
      </c>
      <c r="M57" s="10">
        <v>0</v>
      </c>
      <c r="N57" s="10">
        <v>3</v>
      </c>
      <c r="O57" s="10">
        <v>0</v>
      </c>
      <c r="P57" s="10">
        <v>0</v>
      </c>
      <c r="Q57" s="10">
        <v>1</v>
      </c>
      <c r="R57" s="10">
        <v>1</v>
      </c>
      <c r="S57" s="10">
        <v>0</v>
      </c>
      <c r="T57" s="10">
        <v>1</v>
      </c>
      <c r="U57" s="10">
        <v>0</v>
      </c>
      <c r="V57" s="10">
        <v>3</v>
      </c>
      <c r="W57" s="10">
        <v>0</v>
      </c>
      <c r="X57" s="10">
        <v>0</v>
      </c>
      <c r="Y57" s="10">
        <v>2</v>
      </c>
      <c r="Z57" s="10">
        <v>3</v>
      </c>
      <c r="AA57" s="10">
        <v>0</v>
      </c>
      <c r="AB57" s="10">
        <v>0</v>
      </c>
      <c r="AC57" s="10">
        <v>3</v>
      </c>
      <c r="AD57" s="10">
        <v>8</v>
      </c>
      <c r="AE57" s="10">
        <v>0</v>
      </c>
      <c r="AF57" s="10">
        <v>0</v>
      </c>
      <c r="AG57" s="10">
        <v>0</v>
      </c>
      <c r="AH57" s="10">
        <f t="shared" si="1"/>
        <v>40</v>
      </c>
      <c r="AI57" s="10">
        <f t="shared" si="0"/>
        <v>13</v>
      </c>
    </row>
    <row r="58" spans="1:35" x14ac:dyDescent="0.25">
      <c r="A58" s="11"/>
      <c r="B58" s="12" t="s">
        <v>60</v>
      </c>
      <c r="C58" s="13" t="s">
        <v>71</v>
      </c>
      <c r="D58" s="10">
        <v>10</v>
      </c>
      <c r="E58" s="10">
        <v>1</v>
      </c>
      <c r="F58" s="10">
        <v>0</v>
      </c>
      <c r="G58" s="10">
        <v>1</v>
      </c>
      <c r="H58" s="10">
        <v>3</v>
      </c>
      <c r="I58" s="10">
        <v>0</v>
      </c>
      <c r="J58" s="10">
        <v>7</v>
      </c>
      <c r="K58" s="10">
        <v>0</v>
      </c>
      <c r="L58" s="10">
        <v>0</v>
      </c>
      <c r="M58" s="10">
        <v>0</v>
      </c>
      <c r="N58" s="10">
        <v>1</v>
      </c>
      <c r="O58" s="10">
        <v>0</v>
      </c>
      <c r="P58" s="10">
        <v>0</v>
      </c>
      <c r="Q58" s="10">
        <v>0</v>
      </c>
      <c r="R58" s="10">
        <v>0</v>
      </c>
      <c r="S58" s="10">
        <v>0</v>
      </c>
      <c r="T58" s="10">
        <v>0</v>
      </c>
      <c r="U58" s="10">
        <v>0</v>
      </c>
      <c r="V58" s="10">
        <v>1</v>
      </c>
      <c r="W58" s="10">
        <v>0</v>
      </c>
      <c r="X58" s="10">
        <v>0</v>
      </c>
      <c r="Y58" s="10">
        <v>1</v>
      </c>
      <c r="Z58" s="10">
        <v>5</v>
      </c>
      <c r="AA58" s="10">
        <v>0</v>
      </c>
      <c r="AB58" s="10">
        <v>0</v>
      </c>
      <c r="AC58" s="10">
        <v>2</v>
      </c>
      <c r="AD58" s="10">
        <v>8</v>
      </c>
      <c r="AE58" s="10">
        <v>0</v>
      </c>
      <c r="AF58" s="10">
        <v>1</v>
      </c>
      <c r="AG58" s="10">
        <v>0</v>
      </c>
      <c r="AH58" s="10">
        <f t="shared" si="1"/>
        <v>36</v>
      </c>
      <c r="AI58" s="10">
        <f t="shared" si="0"/>
        <v>5</v>
      </c>
    </row>
    <row r="59" spans="1:35" x14ac:dyDescent="0.25">
      <c r="A59" s="11"/>
      <c r="B59" s="12" t="s">
        <v>72</v>
      </c>
      <c r="C59" s="13" t="s">
        <v>73</v>
      </c>
      <c r="D59" s="10">
        <v>5</v>
      </c>
      <c r="E59" s="10">
        <v>2</v>
      </c>
      <c r="F59" s="10">
        <v>0</v>
      </c>
      <c r="G59" s="10">
        <v>5</v>
      </c>
      <c r="H59" s="10">
        <v>3</v>
      </c>
      <c r="I59" s="10">
        <v>0</v>
      </c>
      <c r="J59" s="10">
        <v>2</v>
      </c>
      <c r="K59" s="10">
        <v>0</v>
      </c>
      <c r="L59" s="10">
        <v>0</v>
      </c>
      <c r="M59" s="10">
        <v>0</v>
      </c>
      <c r="N59" s="10">
        <v>0</v>
      </c>
      <c r="O59" s="10">
        <v>0</v>
      </c>
      <c r="P59" s="10">
        <v>0</v>
      </c>
      <c r="Q59" s="10">
        <v>0</v>
      </c>
      <c r="R59" s="10">
        <v>0</v>
      </c>
      <c r="S59" s="10">
        <v>0</v>
      </c>
      <c r="T59" s="10">
        <v>1</v>
      </c>
      <c r="U59" s="10">
        <v>0</v>
      </c>
      <c r="V59" s="10">
        <v>0</v>
      </c>
      <c r="W59" s="10">
        <v>0</v>
      </c>
      <c r="X59" s="10">
        <v>0</v>
      </c>
      <c r="Y59" s="10">
        <v>3</v>
      </c>
      <c r="Z59" s="10">
        <v>1</v>
      </c>
      <c r="AA59" s="10">
        <v>0</v>
      </c>
      <c r="AB59" s="10">
        <v>0</v>
      </c>
      <c r="AC59" s="10">
        <v>0</v>
      </c>
      <c r="AD59" s="10">
        <v>4</v>
      </c>
      <c r="AE59" s="10">
        <v>0</v>
      </c>
      <c r="AF59" s="10">
        <v>0</v>
      </c>
      <c r="AG59" s="10">
        <v>0</v>
      </c>
      <c r="AH59" s="10">
        <f t="shared" si="1"/>
        <v>16</v>
      </c>
      <c r="AI59" s="10">
        <f t="shared" si="0"/>
        <v>10</v>
      </c>
    </row>
    <row r="60" spans="1:35" x14ac:dyDescent="0.25">
      <c r="A60" s="11"/>
      <c r="B60" s="12" t="s">
        <v>74</v>
      </c>
      <c r="C60" s="13" t="s">
        <v>75</v>
      </c>
      <c r="D60" s="10">
        <v>8</v>
      </c>
      <c r="E60" s="10">
        <v>1</v>
      </c>
      <c r="F60" s="10">
        <v>0</v>
      </c>
      <c r="G60" s="10">
        <v>3</v>
      </c>
      <c r="H60" s="10">
        <v>4</v>
      </c>
      <c r="I60" s="10">
        <v>0</v>
      </c>
      <c r="J60" s="10">
        <v>5</v>
      </c>
      <c r="K60" s="10">
        <v>0</v>
      </c>
      <c r="L60" s="10">
        <v>0</v>
      </c>
      <c r="M60" s="10">
        <v>0</v>
      </c>
      <c r="N60" s="10">
        <v>1</v>
      </c>
      <c r="O60" s="10">
        <v>0</v>
      </c>
      <c r="P60" s="10">
        <v>0</v>
      </c>
      <c r="Q60" s="10">
        <v>0</v>
      </c>
      <c r="R60" s="10">
        <v>0</v>
      </c>
      <c r="S60" s="10">
        <v>0</v>
      </c>
      <c r="T60" s="10">
        <v>2</v>
      </c>
      <c r="U60" s="10">
        <v>0</v>
      </c>
      <c r="V60" s="10">
        <v>0</v>
      </c>
      <c r="W60" s="10">
        <v>0</v>
      </c>
      <c r="X60" s="10">
        <v>0</v>
      </c>
      <c r="Y60" s="10">
        <v>1</v>
      </c>
      <c r="Z60" s="10">
        <v>4</v>
      </c>
      <c r="AA60" s="10">
        <v>0</v>
      </c>
      <c r="AB60" s="10">
        <v>0</v>
      </c>
      <c r="AC60" s="10">
        <v>1</v>
      </c>
      <c r="AD60" s="10">
        <v>9</v>
      </c>
      <c r="AE60" s="10">
        <v>1</v>
      </c>
      <c r="AF60" s="10">
        <v>0</v>
      </c>
      <c r="AG60" s="10">
        <v>1</v>
      </c>
      <c r="AH60" s="10">
        <f t="shared" si="1"/>
        <v>33</v>
      </c>
      <c r="AI60" s="10">
        <f t="shared" si="0"/>
        <v>8</v>
      </c>
    </row>
    <row r="61" spans="1:35" x14ac:dyDescent="0.25">
      <c r="A61" s="11"/>
      <c r="B61" s="12" t="s">
        <v>76</v>
      </c>
      <c r="C61" s="13" t="s">
        <v>77</v>
      </c>
      <c r="D61" s="10">
        <v>4</v>
      </c>
      <c r="E61" s="10">
        <v>0</v>
      </c>
      <c r="F61" s="10">
        <v>0</v>
      </c>
      <c r="G61" s="10">
        <v>0</v>
      </c>
      <c r="H61" s="10">
        <v>0</v>
      </c>
      <c r="I61" s="10">
        <v>0</v>
      </c>
      <c r="J61" s="10">
        <v>1</v>
      </c>
      <c r="K61" s="10">
        <v>0</v>
      </c>
      <c r="L61" s="10">
        <v>0</v>
      </c>
      <c r="M61" s="10">
        <v>0</v>
      </c>
      <c r="N61" s="10">
        <v>2</v>
      </c>
      <c r="O61" s="10">
        <v>0</v>
      </c>
      <c r="P61" s="10">
        <v>0</v>
      </c>
      <c r="Q61" s="10">
        <v>0</v>
      </c>
      <c r="R61" s="10">
        <v>0</v>
      </c>
      <c r="S61" s="10">
        <v>0</v>
      </c>
      <c r="T61" s="10">
        <v>0</v>
      </c>
      <c r="U61" s="10">
        <v>0</v>
      </c>
      <c r="V61" s="10">
        <v>1</v>
      </c>
      <c r="W61" s="10">
        <v>0</v>
      </c>
      <c r="X61" s="10">
        <v>0</v>
      </c>
      <c r="Y61" s="10">
        <v>0</v>
      </c>
      <c r="Z61" s="10">
        <v>1</v>
      </c>
      <c r="AA61" s="10">
        <v>0</v>
      </c>
      <c r="AB61" s="10">
        <v>0</v>
      </c>
      <c r="AC61" s="10">
        <v>0</v>
      </c>
      <c r="AD61" s="10">
        <v>0</v>
      </c>
      <c r="AE61" s="10">
        <v>0</v>
      </c>
      <c r="AF61" s="10">
        <v>0</v>
      </c>
      <c r="AG61" s="10">
        <v>0</v>
      </c>
      <c r="AH61" s="10">
        <f t="shared" si="1"/>
        <v>9</v>
      </c>
      <c r="AI61" s="10">
        <f t="shared" si="0"/>
        <v>0</v>
      </c>
    </row>
    <row r="62" spans="1:35" x14ac:dyDescent="0.25">
      <c r="A62" s="11"/>
      <c r="B62" s="12" t="s">
        <v>78</v>
      </c>
      <c r="C62" s="13" t="s">
        <v>79</v>
      </c>
      <c r="D62" s="10">
        <v>0</v>
      </c>
      <c r="E62" s="10">
        <v>0</v>
      </c>
      <c r="F62" s="10">
        <v>0</v>
      </c>
      <c r="G62" s="10">
        <v>0</v>
      </c>
      <c r="H62" s="10">
        <v>1</v>
      </c>
      <c r="I62" s="10">
        <v>0</v>
      </c>
      <c r="J62" s="10">
        <v>0</v>
      </c>
      <c r="K62" s="10">
        <v>0</v>
      </c>
      <c r="L62" s="10">
        <v>0</v>
      </c>
      <c r="M62" s="10">
        <v>0</v>
      </c>
      <c r="N62" s="10">
        <v>0</v>
      </c>
      <c r="O62" s="10">
        <v>0</v>
      </c>
      <c r="P62" s="10">
        <v>0</v>
      </c>
      <c r="Q62" s="10">
        <v>0</v>
      </c>
      <c r="R62" s="10">
        <v>0</v>
      </c>
      <c r="S62" s="10">
        <v>0</v>
      </c>
      <c r="T62" s="10">
        <v>0</v>
      </c>
      <c r="U62" s="10">
        <v>0</v>
      </c>
      <c r="V62" s="10">
        <v>0</v>
      </c>
      <c r="W62" s="10">
        <v>0</v>
      </c>
      <c r="X62" s="10">
        <v>0</v>
      </c>
      <c r="Y62" s="10">
        <v>0</v>
      </c>
      <c r="Z62" s="10">
        <v>0</v>
      </c>
      <c r="AA62" s="10">
        <v>0</v>
      </c>
      <c r="AB62" s="10">
        <v>0</v>
      </c>
      <c r="AC62" s="10">
        <v>0</v>
      </c>
      <c r="AD62" s="10">
        <v>0</v>
      </c>
      <c r="AE62" s="10">
        <v>0</v>
      </c>
      <c r="AF62" s="10">
        <v>0</v>
      </c>
      <c r="AG62" s="10">
        <v>0</v>
      </c>
      <c r="AH62" s="10">
        <f t="shared" si="1"/>
        <v>1</v>
      </c>
      <c r="AI62" s="10">
        <f t="shared" si="0"/>
        <v>0</v>
      </c>
    </row>
    <row r="63" spans="1:35" x14ac:dyDescent="0.25">
      <c r="A63" s="15"/>
      <c r="B63" s="16"/>
      <c r="C63" s="17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</row>
    <row r="64" spans="1:35" x14ac:dyDescent="0.25">
      <c r="A64" s="11" t="s">
        <v>80</v>
      </c>
      <c r="B64" s="14" t="s">
        <v>81</v>
      </c>
      <c r="C64" s="13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</row>
    <row r="65" spans="1:35" x14ac:dyDescent="0.25">
      <c r="A65" s="15"/>
      <c r="B65" s="12" t="s">
        <v>82</v>
      </c>
      <c r="C65" s="13" t="s">
        <v>83</v>
      </c>
      <c r="D65" s="10">
        <v>0</v>
      </c>
      <c r="E65" s="10">
        <v>0</v>
      </c>
      <c r="F65" s="10">
        <v>0</v>
      </c>
      <c r="G65" s="10">
        <v>0</v>
      </c>
      <c r="H65" s="10">
        <v>0</v>
      </c>
      <c r="I65" s="10">
        <v>0</v>
      </c>
      <c r="J65" s="10">
        <v>0</v>
      </c>
      <c r="K65" s="10">
        <v>0</v>
      </c>
      <c r="L65" s="10">
        <v>0</v>
      </c>
      <c r="M65" s="10">
        <v>0</v>
      </c>
      <c r="N65" s="10">
        <v>0</v>
      </c>
      <c r="O65" s="10">
        <v>0</v>
      </c>
      <c r="P65" s="10">
        <v>0</v>
      </c>
      <c r="Q65" s="10">
        <v>0</v>
      </c>
      <c r="R65" s="10">
        <v>0</v>
      </c>
      <c r="S65" s="10">
        <v>0</v>
      </c>
      <c r="T65" s="10">
        <v>0</v>
      </c>
      <c r="U65" s="10">
        <v>0</v>
      </c>
      <c r="V65" s="10">
        <v>0</v>
      </c>
      <c r="W65" s="10">
        <v>0</v>
      </c>
      <c r="X65" s="10">
        <v>0</v>
      </c>
      <c r="Y65" s="10">
        <v>0</v>
      </c>
      <c r="Z65" s="10">
        <v>0</v>
      </c>
      <c r="AA65" s="10">
        <v>0</v>
      </c>
      <c r="AB65" s="10">
        <v>0</v>
      </c>
      <c r="AC65" s="10">
        <v>0</v>
      </c>
      <c r="AD65" s="10">
        <v>0</v>
      </c>
      <c r="AE65" s="10">
        <v>0</v>
      </c>
      <c r="AF65" s="10">
        <v>0</v>
      </c>
      <c r="AG65" s="10">
        <v>0</v>
      </c>
      <c r="AH65" s="10">
        <f t="shared" si="1"/>
        <v>0</v>
      </c>
      <c r="AI65" s="10">
        <f t="shared" si="0"/>
        <v>0</v>
      </c>
    </row>
    <row r="66" spans="1:35" x14ac:dyDescent="0.25">
      <c r="A66" s="15"/>
      <c r="B66" s="12" t="s">
        <v>82</v>
      </c>
      <c r="C66" s="13" t="s">
        <v>84</v>
      </c>
      <c r="D66" s="10">
        <v>7</v>
      </c>
      <c r="E66" s="10">
        <v>1</v>
      </c>
      <c r="F66" s="10">
        <v>0</v>
      </c>
      <c r="G66" s="10">
        <v>0</v>
      </c>
      <c r="H66" s="10">
        <v>2</v>
      </c>
      <c r="I66" s="10">
        <v>0</v>
      </c>
      <c r="J66" s="10">
        <v>0</v>
      </c>
      <c r="K66" s="10">
        <v>0</v>
      </c>
      <c r="L66" s="10">
        <v>0</v>
      </c>
      <c r="M66" s="10">
        <v>0</v>
      </c>
      <c r="N66" s="10">
        <v>1</v>
      </c>
      <c r="O66" s="10">
        <v>0</v>
      </c>
      <c r="P66" s="10">
        <v>0</v>
      </c>
      <c r="Q66" s="10">
        <v>0</v>
      </c>
      <c r="R66" s="10">
        <v>0</v>
      </c>
      <c r="S66" s="10">
        <v>0</v>
      </c>
      <c r="T66" s="10">
        <v>0</v>
      </c>
      <c r="U66" s="10">
        <v>1</v>
      </c>
      <c r="V66" s="10">
        <v>0</v>
      </c>
      <c r="W66" s="10">
        <v>0</v>
      </c>
      <c r="X66" s="10">
        <v>0</v>
      </c>
      <c r="Y66" s="10">
        <v>0</v>
      </c>
      <c r="Z66" s="10">
        <v>1</v>
      </c>
      <c r="AA66" s="10">
        <v>0</v>
      </c>
      <c r="AB66" s="10">
        <v>0</v>
      </c>
      <c r="AC66" s="10">
        <v>0</v>
      </c>
      <c r="AD66" s="10">
        <v>3</v>
      </c>
      <c r="AE66" s="10">
        <v>1</v>
      </c>
      <c r="AF66" s="10">
        <v>4</v>
      </c>
      <c r="AG66" s="10">
        <v>1</v>
      </c>
      <c r="AH66" s="10">
        <f t="shared" si="1"/>
        <v>18</v>
      </c>
      <c r="AI66" s="10">
        <f t="shared" si="0"/>
        <v>4</v>
      </c>
    </row>
    <row r="67" spans="1:35" x14ac:dyDescent="0.25">
      <c r="A67" s="15"/>
      <c r="B67" s="12" t="s">
        <v>82</v>
      </c>
      <c r="C67" s="13" t="s">
        <v>85</v>
      </c>
      <c r="D67" s="10">
        <v>16</v>
      </c>
      <c r="E67" s="10">
        <v>3</v>
      </c>
      <c r="F67" s="10">
        <v>0</v>
      </c>
      <c r="G67" s="10">
        <v>3</v>
      </c>
      <c r="H67" s="10">
        <v>10</v>
      </c>
      <c r="I67" s="10">
        <v>0</v>
      </c>
      <c r="J67" s="10">
        <v>7</v>
      </c>
      <c r="K67" s="10">
        <v>0</v>
      </c>
      <c r="L67" s="10">
        <v>0</v>
      </c>
      <c r="M67" s="10">
        <v>0</v>
      </c>
      <c r="N67" s="10">
        <v>3</v>
      </c>
      <c r="O67" s="10">
        <v>0</v>
      </c>
      <c r="P67" s="10">
        <v>0</v>
      </c>
      <c r="Q67" s="10">
        <v>4</v>
      </c>
      <c r="R67" s="10">
        <v>1</v>
      </c>
      <c r="S67" s="10">
        <v>0</v>
      </c>
      <c r="T67" s="10">
        <v>3</v>
      </c>
      <c r="U67" s="10">
        <v>1</v>
      </c>
      <c r="V67" s="10">
        <v>0</v>
      </c>
      <c r="W67" s="10">
        <v>0</v>
      </c>
      <c r="X67" s="10">
        <v>0</v>
      </c>
      <c r="Y67" s="10">
        <v>3</v>
      </c>
      <c r="Z67" s="10">
        <v>5</v>
      </c>
      <c r="AA67" s="10">
        <v>0</v>
      </c>
      <c r="AB67" s="10">
        <v>0</v>
      </c>
      <c r="AC67" s="10">
        <v>0</v>
      </c>
      <c r="AD67" s="10">
        <v>13</v>
      </c>
      <c r="AE67" s="10">
        <v>1</v>
      </c>
      <c r="AF67" s="10">
        <v>0</v>
      </c>
      <c r="AG67" s="10">
        <v>0</v>
      </c>
      <c r="AH67" s="10">
        <f t="shared" si="1"/>
        <v>58</v>
      </c>
      <c r="AI67" s="10">
        <f t="shared" si="0"/>
        <v>15</v>
      </c>
    </row>
    <row r="68" spans="1:35" x14ac:dyDescent="0.25">
      <c r="A68" s="15"/>
      <c r="B68" s="12" t="s">
        <v>82</v>
      </c>
      <c r="C68" s="13" t="s">
        <v>86</v>
      </c>
      <c r="D68" s="10">
        <v>57</v>
      </c>
      <c r="E68" s="10">
        <v>27</v>
      </c>
      <c r="F68" s="10">
        <v>0</v>
      </c>
      <c r="G68" s="10">
        <v>27</v>
      </c>
      <c r="H68" s="10">
        <v>34</v>
      </c>
      <c r="I68" s="10">
        <v>0</v>
      </c>
      <c r="J68" s="10">
        <v>34</v>
      </c>
      <c r="K68" s="10">
        <v>0</v>
      </c>
      <c r="L68" s="10">
        <v>23</v>
      </c>
      <c r="M68" s="10">
        <v>0</v>
      </c>
      <c r="N68" s="10">
        <v>13</v>
      </c>
      <c r="O68" s="10">
        <v>0</v>
      </c>
      <c r="P68" s="10">
        <v>0</v>
      </c>
      <c r="Q68" s="10">
        <v>26</v>
      </c>
      <c r="R68" s="10">
        <v>3</v>
      </c>
      <c r="S68" s="10">
        <v>0</v>
      </c>
      <c r="T68" s="10">
        <v>1</v>
      </c>
      <c r="U68" s="10">
        <v>2</v>
      </c>
      <c r="V68" s="10">
        <v>2</v>
      </c>
      <c r="W68" s="10">
        <v>4</v>
      </c>
      <c r="X68" s="10">
        <v>0</v>
      </c>
      <c r="Y68" s="10">
        <v>20</v>
      </c>
      <c r="Z68" s="10">
        <v>37</v>
      </c>
      <c r="AA68" s="10">
        <v>0</v>
      </c>
      <c r="AB68" s="10">
        <v>0</v>
      </c>
      <c r="AC68" s="10">
        <v>9</v>
      </c>
      <c r="AD68" s="10">
        <v>50</v>
      </c>
      <c r="AE68" s="10">
        <v>5</v>
      </c>
      <c r="AF68" s="10">
        <v>0</v>
      </c>
      <c r="AG68" s="10">
        <v>0</v>
      </c>
      <c r="AH68" s="10">
        <f t="shared" si="1"/>
        <v>254</v>
      </c>
      <c r="AI68" s="10">
        <f t="shared" si="0"/>
        <v>120</v>
      </c>
    </row>
    <row r="69" spans="1:35" x14ac:dyDescent="0.25">
      <c r="A69" s="15"/>
      <c r="B69" s="12" t="s">
        <v>82</v>
      </c>
      <c r="C69" s="13" t="s">
        <v>87</v>
      </c>
      <c r="D69" s="10">
        <v>15</v>
      </c>
      <c r="E69" s="10">
        <v>15</v>
      </c>
      <c r="F69" s="10">
        <v>0</v>
      </c>
      <c r="G69" s="10">
        <v>10</v>
      </c>
      <c r="H69" s="10">
        <v>4</v>
      </c>
      <c r="I69" s="10">
        <v>0</v>
      </c>
      <c r="J69" s="10">
        <v>4</v>
      </c>
      <c r="K69" s="10">
        <v>0</v>
      </c>
      <c r="L69" s="10">
        <v>12</v>
      </c>
      <c r="M69" s="10">
        <v>0</v>
      </c>
      <c r="N69" s="10">
        <v>7</v>
      </c>
      <c r="O69" s="10">
        <v>0</v>
      </c>
      <c r="P69" s="10">
        <v>0</v>
      </c>
      <c r="Q69" s="10">
        <v>8</v>
      </c>
      <c r="R69" s="10">
        <v>0</v>
      </c>
      <c r="S69" s="10">
        <v>0</v>
      </c>
      <c r="T69" s="10">
        <v>3</v>
      </c>
      <c r="U69" s="10">
        <v>1</v>
      </c>
      <c r="V69" s="10">
        <v>1</v>
      </c>
      <c r="W69" s="10">
        <v>5</v>
      </c>
      <c r="X69" s="10">
        <v>0</v>
      </c>
      <c r="Y69" s="10">
        <v>8</v>
      </c>
      <c r="Z69" s="10">
        <v>6</v>
      </c>
      <c r="AA69" s="10">
        <v>0</v>
      </c>
      <c r="AB69" s="10">
        <v>0</v>
      </c>
      <c r="AC69" s="10">
        <v>8</v>
      </c>
      <c r="AD69" s="10">
        <v>8</v>
      </c>
      <c r="AE69" s="10">
        <v>1</v>
      </c>
      <c r="AF69" s="10">
        <v>0</v>
      </c>
      <c r="AG69" s="10">
        <v>0</v>
      </c>
      <c r="AH69" s="10">
        <f t="shared" si="1"/>
        <v>60</v>
      </c>
      <c r="AI69" s="10">
        <f t="shared" si="0"/>
        <v>56</v>
      </c>
    </row>
    <row r="70" spans="1:35" x14ac:dyDescent="0.25">
      <c r="A70" s="15"/>
      <c r="B70" s="12" t="s">
        <v>82</v>
      </c>
      <c r="C70" s="13" t="s">
        <v>88</v>
      </c>
      <c r="D70" s="10">
        <v>5</v>
      </c>
      <c r="E70" s="10">
        <v>4</v>
      </c>
      <c r="F70" s="10">
        <v>0</v>
      </c>
      <c r="G70" s="10">
        <v>0</v>
      </c>
      <c r="H70" s="10">
        <v>0</v>
      </c>
      <c r="I70" s="10">
        <v>0</v>
      </c>
      <c r="J70" s="10">
        <v>0</v>
      </c>
      <c r="K70" s="10">
        <v>1</v>
      </c>
      <c r="L70" s="10">
        <v>0</v>
      </c>
      <c r="M70" s="10">
        <v>0</v>
      </c>
      <c r="N70" s="10">
        <v>0</v>
      </c>
      <c r="O70" s="10">
        <v>1</v>
      </c>
      <c r="P70" s="10">
        <v>0</v>
      </c>
      <c r="Q70" s="10">
        <v>0</v>
      </c>
      <c r="R70" s="10">
        <v>0</v>
      </c>
      <c r="S70" s="10">
        <v>0</v>
      </c>
      <c r="T70" s="10">
        <v>0</v>
      </c>
      <c r="U70" s="10">
        <v>0</v>
      </c>
      <c r="V70" s="10">
        <v>7</v>
      </c>
      <c r="W70" s="10">
        <v>7</v>
      </c>
      <c r="X70" s="10">
        <v>0</v>
      </c>
      <c r="Y70" s="10">
        <v>0</v>
      </c>
      <c r="Z70" s="10">
        <v>0</v>
      </c>
      <c r="AA70" s="10">
        <v>0</v>
      </c>
      <c r="AB70" s="10">
        <v>0</v>
      </c>
      <c r="AC70" s="10">
        <v>0</v>
      </c>
      <c r="AD70" s="10">
        <v>0</v>
      </c>
      <c r="AE70" s="10">
        <v>0</v>
      </c>
      <c r="AF70" s="10">
        <v>0</v>
      </c>
      <c r="AG70" s="10">
        <v>0</v>
      </c>
      <c r="AH70" s="10">
        <f t="shared" si="1"/>
        <v>12</v>
      </c>
      <c r="AI70" s="10">
        <f t="shared" si="0"/>
        <v>13</v>
      </c>
    </row>
    <row r="71" spans="1:35" x14ac:dyDescent="0.25">
      <c r="A71" s="15"/>
      <c r="B71" s="16"/>
      <c r="C71" s="17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</row>
    <row r="72" spans="1:35" x14ac:dyDescent="0.25">
      <c r="A72" s="11" t="s">
        <v>89</v>
      </c>
      <c r="B72" s="14" t="s">
        <v>90</v>
      </c>
      <c r="C72" s="13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</row>
    <row r="73" spans="1:35" x14ac:dyDescent="0.25">
      <c r="A73" s="11"/>
      <c r="B73" s="12" t="s">
        <v>82</v>
      </c>
      <c r="C73" s="13" t="s">
        <v>91</v>
      </c>
      <c r="D73" s="10">
        <v>26</v>
      </c>
      <c r="E73" s="10">
        <v>13</v>
      </c>
      <c r="F73" s="10">
        <v>0</v>
      </c>
      <c r="G73" s="10">
        <v>5</v>
      </c>
      <c r="H73" s="10">
        <v>4</v>
      </c>
      <c r="I73" s="10">
        <v>0</v>
      </c>
      <c r="J73" s="10">
        <v>23</v>
      </c>
      <c r="K73" s="10">
        <v>0</v>
      </c>
      <c r="L73" s="10">
        <v>26</v>
      </c>
      <c r="M73" s="10">
        <v>0</v>
      </c>
      <c r="N73" s="10">
        <v>4</v>
      </c>
      <c r="O73" s="10">
        <v>0</v>
      </c>
      <c r="P73" s="10">
        <v>0</v>
      </c>
      <c r="Q73" s="10">
        <v>22</v>
      </c>
      <c r="R73" s="10">
        <v>0</v>
      </c>
      <c r="S73" s="10">
        <v>0</v>
      </c>
      <c r="T73" s="10">
        <v>1</v>
      </c>
      <c r="U73" s="10">
        <v>2</v>
      </c>
      <c r="V73" s="10">
        <v>7</v>
      </c>
      <c r="W73" s="10">
        <v>12</v>
      </c>
      <c r="X73" s="10">
        <v>0</v>
      </c>
      <c r="Y73" s="10">
        <v>8</v>
      </c>
      <c r="Z73" s="10">
        <v>6</v>
      </c>
      <c r="AA73" s="10">
        <v>0</v>
      </c>
      <c r="AB73" s="10">
        <v>0</v>
      </c>
      <c r="AC73" s="10">
        <v>1</v>
      </c>
      <c r="AD73" s="10">
        <v>17</v>
      </c>
      <c r="AE73" s="10">
        <v>1</v>
      </c>
      <c r="AF73" s="10">
        <v>2</v>
      </c>
      <c r="AG73" s="10">
        <v>1</v>
      </c>
      <c r="AH73" s="10">
        <f t="shared" ref="AH73:AH114" si="2">SUMIF($D$7:$AG$7,"L",D73:AG73)</f>
        <v>116</v>
      </c>
      <c r="AI73" s="10">
        <f t="shared" ref="AI73:AI114" si="3">SUMIF($D$7:$AG$7,"P",D73:AG73)</f>
        <v>65</v>
      </c>
    </row>
    <row r="74" spans="1:35" x14ac:dyDescent="0.25">
      <c r="A74" s="11"/>
      <c r="B74" s="12" t="s">
        <v>82</v>
      </c>
      <c r="C74" s="13" t="s">
        <v>92</v>
      </c>
      <c r="D74" s="10">
        <v>22</v>
      </c>
      <c r="E74" s="10">
        <v>18</v>
      </c>
      <c r="F74" s="10">
        <v>0</v>
      </c>
      <c r="G74" s="10">
        <v>18</v>
      </c>
      <c r="H74" s="10">
        <v>16</v>
      </c>
      <c r="I74" s="10">
        <v>0</v>
      </c>
      <c r="J74" s="10">
        <v>7</v>
      </c>
      <c r="K74" s="10">
        <v>0</v>
      </c>
      <c r="L74" s="10">
        <v>6</v>
      </c>
      <c r="M74" s="10">
        <v>0</v>
      </c>
      <c r="N74" s="10">
        <v>7</v>
      </c>
      <c r="O74" s="10">
        <v>0</v>
      </c>
      <c r="P74" s="10">
        <v>0</v>
      </c>
      <c r="Q74" s="10">
        <v>8</v>
      </c>
      <c r="R74" s="10">
        <v>1</v>
      </c>
      <c r="S74" s="10">
        <v>0</v>
      </c>
      <c r="T74" s="10">
        <v>1</v>
      </c>
      <c r="U74" s="10">
        <v>1</v>
      </c>
      <c r="V74" s="10">
        <v>3</v>
      </c>
      <c r="W74" s="10">
        <v>4</v>
      </c>
      <c r="X74" s="10">
        <v>0</v>
      </c>
      <c r="Y74" s="10">
        <v>12</v>
      </c>
      <c r="Z74" s="10">
        <v>12</v>
      </c>
      <c r="AA74" s="10">
        <v>0</v>
      </c>
      <c r="AB74" s="10">
        <v>0</v>
      </c>
      <c r="AC74" s="10">
        <v>1</v>
      </c>
      <c r="AD74" s="10">
        <v>13</v>
      </c>
      <c r="AE74" s="10">
        <v>2</v>
      </c>
      <c r="AF74" s="10">
        <v>2</v>
      </c>
      <c r="AG74" s="10">
        <v>0</v>
      </c>
      <c r="AH74" s="10">
        <f t="shared" si="2"/>
        <v>90</v>
      </c>
      <c r="AI74" s="10">
        <f t="shared" si="3"/>
        <v>64</v>
      </c>
    </row>
    <row r="75" spans="1:35" x14ac:dyDescent="0.25">
      <c r="A75" s="11"/>
      <c r="B75" s="12" t="s">
        <v>82</v>
      </c>
      <c r="C75" s="13" t="s">
        <v>93</v>
      </c>
      <c r="D75" s="10">
        <v>24</v>
      </c>
      <c r="E75" s="10">
        <v>5</v>
      </c>
      <c r="F75" s="10">
        <v>0</v>
      </c>
      <c r="G75" s="10">
        <v>6</v>
      </c>
      <c r="H75" s="10">
        <v>15</v>
      </c>
      <c r="I75" s="10">
        <v>0</v>
      </c>
      <c r="J75" s="10">
        <v>6</v>
      </c>
      <c r="K75" s="10">
        <v>0</v>
      </c>
      <c r="L75" s="10">
        <v>1</v>
      </c>
      <c r="M75" s="10">
        <v>0</v>
      </c>
      <c r="N75" s="10">
        <v>5</v>
      </c>
      <c r="O75" s="10">
        <v>0</v>
      </c>
      <c r="P75" s="10">
        <v>0</v>
      </c>
      <c r="Q75" s="10">
        <v>2</v>
      </c>
      <c r="R75" s="10">
        <v>1</v>
      </c>
      <c r="S75" s="10">
        <v>0</v>
      </c>
      <c r="T75" s="10">
        <v>2</v>
      </c>
      <c r="U75" s="10">
        <v>0</v>
      </c>
      <c r="V75" s="10">
        <v>0</v>
      </c>
      <c r="W75" s="10">
        <v>0</v>
      </c>
      <c r="X75" s="10">
        <v>0</v>
      </c>
      <c r="Y75" s="10">
        <v>5</v>
      </c>
      <c r="Z75" s="10">
        <v>14</v>
      </c>
      <c r="AA75" s="10">
        <v>0</v>
      </c>
      <c r="AB75" s="10">
        <v>0</v>
      </c>
      <c r="AC75" s="10">
        <v>1</v>
      </c>
      <c r="AD75" s="10">
        <v>20</v>
      </c>
      <c r="AE75" s="10">
        <v>1</v>
      </c>
      <c r="AF75" s="10">
        <v>0</v>
      </c>
      <c r="AG75" s="10">
        <v>0</v>
      </c>
      <c r="AH75" s="10">
        <f t="shared" si="2"/>
        <v>88</v>
      </c>
      <c r="AI75" s="10">
        <f t="shared" si="3"/>
        <v>20</v>
      </c>
    </row>
    <row r="76" spans="1:35" x14ac:dyDescent="0.25">
      <c r="A76" s="11"/>
      <c r="B76" s="12" t="s">
        <v>82</v>
      </c>
      <c r="C76" s="13" t="s">
        <v>94</v>
      </c>
      <c r="D76" s="10">
        <v>24</v>
      </c>
      <c r="E76" s="10">
        <v>13</v>
      </c>
      <c r="F76" s="10">
        <v>0</v>
      </c>
      <c r="G76" s="10">
        <v>8</v>
      </c>
      <c r="H76" s="10">
        <v>14</v>
      </c>
      <c r="I76" s="10">
        <v>0</v>
      </c>
      <c r="J76" s="10">
        <v>10</v>
      </c>
      <c r="K76" s="10">
        <v>0</v>
      </c>
      <c r="L76" s="10">
        <v>2</v>
      </c>
      <c r="M76" s="10">
        <v>0</v>
      </c>
      <c r="N76" s="10">
        <v>6</v>
      </c>
      <c r="O76" s="10">
        <v>0</v>
      </c>
      <c r="P76" s="10">
        <v>0</v>
      </c>
      <c r="Q76" s="10">
        <v>5</v>
      </c>
      <c r="R76" s="10">
        <v>2</v>
      </c>
      <c r="S76" s="10">
        <v>0</v>
      </c>
      <c r="T76" s="10">
        <v>2</v>
      </c>
      <c r="U76" s="10">
        <v>2</v>
      </c>
      <c r="V76" s="10">
        <v>0</v>
      </c>
      <c r="W76" s="10">
        <v>0</v>
      </c>
      <c r="X76" s="10">
        <v>0</v>
      </c>
      <c r="Y76" s="10">
        <v>5</v>
      </c>
      <c r="Z76" s="10">
        <v>15</v>
      </c>
      <c r="AA76" s="10">
        <v>0</v>
      </c>
      <c r="AB76" s="10">
        <v>0</v>
      </c>
      <c r="AC76" s="10">
        <v>10</v>
      </c>
      <c r="AD76" s="10">
        <v>24</v>
      </c>
      <c r="AE76" s="10">
        <v>3</v>
      </c>
      <c r="AF76" s="10">
        <v>0</v>
      </c>
      <c r="AG76" s="10">
        <v>0</v>
      </c>
      <c r="AH76" s="10">
        <f t="shared" si="2"/>
        <v>99</v>
      </c>
      <c r="AI76" s="10">
        <f t="shared" si="3"/>
        <v>46</v>
      </c>
    </row>
    <row r="77" spans="1:35" x14ac:dyDescent="0.25">
      <c r="A77" s="11"/>
      <c r="B77" s="12" t="s">
        <v>82</v>
      </c>
      <c r="C77" s="13" t="s">
        <v>95</v>
      </c>
      <c r="D77" s="10">
        <v>4</v>
      </c>
      <c r="E77" s="10">
        <v>2</v>
      </c>
      <c r="F77" s="10">
        <v>0</v>
      </c>
      <c r="G77" s="10">
        <v>3</v>
      </c>
      <c r="H77" s="10">
        <v>1</v>
      </c>
      <c r="I77" s="10">
        <v>0</v>
      </c>
      <c r="J77" s="10">
        <v>0</v>
      </c>
      <c r="K77" s="10">
        <v>0</v>
      </c>
      <c r="L77" s="10">
        <v>0</v>
      </c>
      <c r="M77" s="10">
        <v>0</v>
      </c>
      <c r="N77" s="10">
        <v>3</v>
      </c>
      <c r="O77" s="10">
        <v>0</v>
      </c>
      <c r="P77" s="10">
        <v>0</v>
      </c>
      <c r="Q77" s="10">
        <v>1</v>
      </c>
      <c r="R77" s="10">
        <v>0</v>
      </c>
      <c r="S77" s="10">
        <v>0</v>
      </c>
      <c r="T77" s="10">
        <v>2</v>
      </c>
      <c r="U77" s="10">
        <v>0</v>
      </c>
      <c r="V77" s="10">
        <v>0</v>
      </c>
      <c r="W77" s="10">
        <v>0</v>
      </c>
      <c r="X77" s="10">
        <v>0</v>
      </c>
      <c r="Y77" s="10">
        <v>1</v>
      </c>
      <c r="Z77" s="10">
        <v>2</v>
      </c>
      <c r="AA77" s="10">
        <v>0</v>
      </c>
      <c r="AB77" s="10">
        <v>0</v>
      </c>
      <c r="AC77" s="10">
        <v>4</v>
      </c>
      <c r="AD77" s="10">
        <v>0</v>
      </c>
      <c r="AE77" s="10">
        <v>1</v>
      </c>
      <c r="AF77" s="10">
        <v>0</v>
      </c>
      <c r="AG77" s="10">
        <v>0</v>
      </c>
      <c r="AH77" s="10">
        <f t="shared" si="2"/>
        <v>12</v>
      </c>
      <c r="AI77" s="10">
        <f t="shared" si="3"/>
        <v>12</v>
      </c>
    </row>
    <row r="78" spans="1:35" x14ac:dyDescent="0.25">
      <c r="A78" s="15"/>
      <c r="B78" s="16"/>
      <c r="C78" s="17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</row>
    <row r="79" spans="1:35" x14ac:dyDescent="0.25">
      <c r="A79" s="11" t="s">
        <v>96</v>
      </c>
      <c r="B79" s="14" t="s">
        <v>97</v>
      </c>
      <c r="C79" s="17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</row>
    <row r="80" spans="1:35" x14ac:dyDescent="0.25">
      <c r="A80" s="15"/>
      <c r="B80" s="12" t="s">
        <v>82</v>
      </c>
      <c r="C80" s="13" t="s">
        <v>98</v>
      </c>
      <c r="D80" s="10">
        <v>2</v>
      </c>
      <c r="E80" s="10">
        <v>0</v>
      </c>
      <c r="F80" s="10">
        <v>0</v>
      </c>
      <c r="G80" s="10">
        <v>0</v>
      </c>
      <c r="H80" s="10">
        <v>0</v>
      </c>
      <c r="I80" s="10">
        <v>0</v>
      </c>
      <c r="J80" s="10">
        <v>0</v>
      </c>
      <c r="K80" s="10">
        <v>0</v>
      </c>
      <c r="L80" s="10">
        <v>0</v>
      </c>
      <c r="M80" s="10">
        <v>0</v>
      </c>
      <c r="N80" s="10">
        <v>0</v>
      </c>
      <c r="O80" s="10">
        <v>0</v>
      </c>
      <c r="P80" s="10">
        <v>0</v>
      </c>
      <c r="Q80" s="10">
        <v>0</v>
      </c>
      <c r="R80" s="10">
        <v>0</v>
      </c>
      <c r="S80" s="10">
        <v>0</v>
      </c>
      <c r="T80" s="10">
        <v>0</v>
      </c>
      <c r="U80" s="10">
        <v>0</v>
      </c>
      <c r="V80" s="10">
        <v>0</v>
      </c>
      <c r="W80" s="10">
        <v>0</v>
      </c>
      <c r="X80" s="10">
        <v>0</v>
      </c>
      <c r="Y80" s="10">
        <v>0</v>
      </c>
      <c r="Z80" s="10">
        <v>0</v>
      </c>
      <c r="AA80" s="10">
        <v>0</v>
      </c>
      <c r="AB80" s="10">
        <v>0</v>
      </c>
      <c r="AC80" s="10">
        <v>2</v>
      </c>
      <c r="AD80" s="10">
        <v>0</v>
      </c>
      <c r="AE80" s="10">
        <v>0</v>
      </c>
      <c r="AF80" s="10">
        <v>0</v>
      </c>
      <c r="AG80" s="10">
        <v>0</v>
      </c>
      <c r="AH80" s="10">
        <f t="shared" si="2"/>
        <v>2</v>
      </c>
      <c r="AI80" s="10">
        <f t="shared" si="3"/>
        <v>2</v>
      </c>
    </row>
    <row r="81" spans="1:35" x14ac:dyDescent="0.25">
      <c r="A81" s="15"/>
      <c r="B81" s="12" t="s">
        <v>82</v>
      </c>
      <c r="C81" s="13" t="s">
        <v>99</v>
      </c>
      <c r="D81" s="10">
        <v>0</v>
      </c>
      <c r="E81" s="10">
        <v>0</v>
      </c>
      <c r="F81" s="10">
        <v>0</v>
      </c>
      <c r="G81" s="10">
        <v>0</v>
      </c>
      <c r="H81" s="10">
        <v>0</v>
      </c>
      <c r="I81" s="10">
        <v>0</v>
      </c>
      <c r="J81" s="10">
        <v>1</v>
      </c>
      <c r="K81" s="10">
        <v>0</v>
      </c>
      <c r="L81" s="10">
        <v>0</v>
      </c>
      <c r="M81" s="10">
        <v>0</v>
      </c>
      <c r="N81" s="10">
        <v>1</v>
      </c>
      <c r="O81" s="10">
        <v>0</v>
      </c>
      <c r="P81" s="10">
        <v>0</v>
      </c>
      <c r="Q81" s="10">
        <v>0</v>
      </c>
      <c r="R81" s="10">
        <v>0</v>
      </c>
      <c r="S81" s="10">
        <v>0</v>
      </c>
      <c r="T81" s="10">
        <v>2</v>
      </c>
      <c r="U81" s="10">
        <v>0</v>
      </c>
      <c r="V81" s="10">
        <v>0</v>
      </c>
      <c r="W81" s="10">
        <v>0</v>
      </c>
      <c r="X81" s="10">
        <v>0</v>
      </c>
      <c r="Y81" s="10">
        <v>0</v>
      </c>
      <c r="Z81" s="10">
        <v>0</v>
      </c>
      <c r="AA81" s="10">
        <v>0</v>
      </c>
      <c r="AB81" s="10">
        <v>0</v>
      </c>
      <c r="AC81" s="10">
        <v>0</v>
      </c>
      <c r="AD81" s="10">
        <v>0</v>
      </c>
      <c r="AE81" s="10">
        <v>0</v>
      </c>
      <c r="AF81" s="10">
        <v>0</v>
      </c>
      <c r="AG81" s="10">
        <v>0</v>
      </c>
      <c r="AH81" s="10">
        <f t="shared" si="2"/>
        <v>4</v>
      </c>
      <c r="AI81" s="10">
        <f t="shared" si="3"/>
        <v>0</v>
      </c>
    </row>
    <row r="82" spans="1:35" x14ac:dyDescent="0.25">
      <c r="A82" s="15"/>
      <c r="B82" s="12" t="s">
        <v>82</v>
      </c>
      <c r="C82" s="13" t="s">
        <v>100</v>
      </c>
      <c r="D82" s="10">
        <v>0</v>
      </c>
      <c r="E82" s="10">
        <v>0</v>
      </c>
      <c r="F82" s="10">
        <v>0</v>
      </c>
      <c r="G82" s="10">
        <v>0</v>
      </c>
      <c r="H82" s="10">
        <v>0</v>
      </c>
      <c r="I82" s="10">
        <v>0</v>
      </c>
      <c r="J82" s="10">
        <v>0</v>
      </c>
      <c r="K82" s="10">
        <v>0</v>
      </c>
      <c r="L82" s="10">
        <v>0</v>
      </c>
      <c r="M82" s="10">
        <v>0</v>
      </c>
      <c r="N82" s="10">
        <v>1</v>
      </c>
      <c r="O82" s="10">
        <v>0</v>
      </c>
      <c r="P82" s="10">
        <v>0</v>
      </c>
      <c r="Q82" s="10">
        <v>0</v>
      </c>
      <c r="R82" s="10">
        <v>0</v>
      </c>
      <c r="S82" s="10">
        <v>0</v>
      </c>
      <c r="T82" s="10">
        <v>0</v>
      </c>
      <c r="U82" s="10">
        <v>0</v>
      </c>
      <c r="V82" s="10">
        <v>0</v>
      </c>
      <c r="W82" s="10">
        <v>0</v>
      </c>
      <c r="X82" s="10">
        <v>0</v>
      </c>
      <c r="Y82" s="10">
        <v>0</v>
      </c>
      <c r="Z82" s="10">
        <v>0</v>
      </c>
      <c r="AA82" s="10">
        <v>0</v>
      </c>
      <c r="AB82" s="10">
        <v>0</v>
      </c>
      <c r="AC82" s="10">
        <v>0</v>
      </c>
      <c r="AD82" s="10">
        <v>0</v>
      </c>
      <c r="AE82" s="10">
        <v>0</v>
      </c>
      <c r="AF82" s="10">
        <v>0</v>
      </c>
      <c r="AG82" s="10">
        <v>0</v>
      </c>
      <c r="AH82" s="10">
        <f t="shared" si="2"/>
        <v>1</v>
      </c>
      <c r="AI82" s="10">
        <f t="shared" si="3"/>
        <v>0</v>
      </c>
    </row>
    <row r="83" spans="1:35" x14ac:dyDescent="0.25">
      <c r="A83" s="15"/>
      <c r="B83" s="12" t="s">
        <v>82</v>
      </c>
      <c r="C83" s="13" t="s">
        <v>101</v>
      </c>
      <c r="D83" s="10">
        <v>19</v>
      </c>
      <c r="E83" s="10">
        <v>2</v>
      </c>
      <c r="F83" s="10">
        <v>0</v>
      </c>
      <c r="G83" s="10">
        <v>0</v>
      </c>
      <c r="H83" s="10">
        <v>3</v>
      </c>
      <c r="I83" s="10">
        <v>0</v>
      </c>
      <c r="J83" s="10">
        <v>5</v>
      </c>
      <c r="K83" s="10">
        <v>0</v>
      </c>
      <c r="L83" s="10">
        <v>0</v>
      </c>
      <c r="M83" s="10">
        <v>0</v>
      </c>
      <c r="N83" s="10">
        <v>6</v>
      </c>
      <c r="O83" s="10">
        <v>0</v>
      </c>
      <c r="P83" s="10">
        <v>0</v>
      </c>
      <c r="Q83" s="10">
        <v>1</v>
      </c>
      <c r="R83" s="10">
        <v>3</v>
      </c>
      <c r="S83" s="10">
        <v>0</v>
      </c>
      <c r="T83" s="10">
        <v>2</v>
      </c>
      <c r="U83" s="10">
        <v>0</v>
      </c>
      <c r="V83" s="10">
        <v>1</v>
      </c>
      <c r="W83" s="10">
        <v>0</v>
      </c>
      <c r="X83" s="10">
        <v>0</v>
      </c>
      <c r="Y83" s="10">
        <v>0</v>
      </c>
      <c r="Z83" s="10">
        <v>14</v>
      </c>
      <c r="AA83" s="10">
        <v>0</v>
      </c>
      <c r="AB83" s="10">
        <v>0</v>
      </c>
      <c r="AC83" s="10">
        <v>0</v>
      </c>
      <c r="AD83" s="10">
        <v>12</v>
      </c>
      <c r="AE83" s="10">
        <v>1</v>
      </c>
      <c r="AF83" s="10">
        <v>0</v>
      </c>
      <c r="AG83" s="10">
        <v>0</v>
      </c>
      <c r="AH83" s="10">
        <f t="shared" si="2"/>
        <v>65</v>
      </c>
      <c r="AI83" s="10">
        <f t="shared" si="3"/>
        <v>4</v>
      </c>
    </row>
    <row r="84" spans="1:35" x14ac:dyDescent="0.25">
      <c r="A84" s="15"/>
      <c r="B84" s="12" t="s">
        <v>82</v>
      </c>
      <c r="C84" s="13" t="s">
        <v>102</v>
      </c>
      <c r="D84" s="10">
        <v>18</v>
      </c>
      <c r="E84" s="10">
        <v>1</v>
      </c>
      <c r="F84" s="10">
        <v>0</v>
      </c>
      <c r="G84" s="10">
        <v>0</v>
      </c>
      <c r="H84" s="10">
        <v>12</v>
      </c>
      <c r="I84" s="10">
        <v>0</v>
      </c>
      <c r="J84" s="10">
        <v>6</v>
      </c>
      <c r="K84" s="10">
        <v>0</v>
      </c>
      <c r="L84" s="10">
        <v>0</v>
      </c>
      <c r="M84" s="10">
        <v>0</v>
      </c>
      <c r="N84" s="10">
        <v>2</v>
      </c>
      <c r="O84" s="10">
        <v>0</v>
      </c>
      <c r="P84" s="10">
        <v>0</v>
      </c>
      <c r="Q84" s="10">
        <v>1</v>
      </c>
      <c r="R84" s="10">
        <v>0</v>
      </c>
      <c r="S84" s="10">
        <v>0</v>
      </c>
      <c r="T84" s="10">
        <v>0</v>
      </c>
      <c r="U84" s="10">
        <v>1</v>
      </c>
      <c r="V84" s="10">
        <v>4</v>
      </c>
      <c r="W84" s="10">
        <v>0</v>
      </c>
      <c r="X84" s="10">
        <v>0</v>
      </c>
      <c r="Y84" s="10">
        <v>0</v>
      </c>
      <c r="Z84" s="10">
        <v>5</v>
      </c>
      <c r="AA84" s="10">
        <v>0</v>
      </c>
      <c r="AB84" s="10">
        <v>0</v>
      </c>
      <c r="AC84" s="10">
        <v>0</v>
      </c>
      <c r="AD84" s="10">
        <v>14</v>
      </c>
      <c r="AE84" s="10">
        <v>2</v>
      </c>
      <c r="AF84" s="10">
        <v>0</v>
      </c>
      <c r="AG84" s="10">
        <v>0</v>
      </c>
      <c r="AH84" s="10">
        <f t="shared" si="2"/>
        <v>61</v>
      </c>
      <c r="AI84" s="10">
        <f t="shared" si="3"/>
        <v>5</v>
      </c>
    </row>
    <row r="85" spans="1:35" x14ac:dyDescent="0.25">
      <c r="A85" s="15"/>
      <c r="B85" s="12" t="s">
        <v>82</v>
      </c>
      <c r="C85" s="13" t="s">
        <v>103</v>
      </c>
      <c r="D85" s="10">
        <v>1</v>
      </c>
      <c r="E85" s="10">
        <v>1</v>
      </c>
      <c r="F85" s="10">
        <v>0</v>
      </c>
      <c r="G85" s="10">
        <v>0</v>
      </c>
      <c r="H85" s="10">
        <v>0</v>
      </c>
      <c r="I85" s="10">
        <v>0</v>
      </c>
      <c r="J85" s="10">
        <v>0</v>
      </c>
      <c r="K85" s="10">
        <v>0</v>
      </c>
      <c r="L85" s="10">
        <v>0</v>
      </c>
      <c r="M85" s="10">
        <v>0</v>
      </c>
      <c r="N85" s="10">
        <v>0</v>
      </c>
      <c r="O85" s="10">
        <v>0</v>
      </c>
      <c r="P85" s="10">
        <v>0</v>
      </c>
      <c r="Q85" s="10">
        <v>0</v>
      </c>
      <c r="R85" s="10">
        <v>0</v>
      </c>
      <c r="S85" s="10">
        <v>0</v>
      </c>
      <c r="T85" s="10">
        <v>0</v>
      </c>
      <c r="U85" s="10">
        <v>0</v>
      </c>
      <c r="V85" s="10">
        <v>0</v>
      </c>
      <c r="W85" s="10">
        <v>0</v>
      </c>
      <c r="X85" s="10">
        <v>0</v>
      </c>
      <c r="Y85" s="10">
        <v>0</v>
      </c>
      <c r="Z85" s="10">
        <v>0</v>
      </c>
      <c r="AA85" s="10">
        <v>0</v>
      </c>
      <c r="AB85" s="10">
        <v>0</v>
      </c>
      <c r="AC85" s="10">
        <v>0</v>
      </c>
      <c r="AD85" s="10">
        <v>0</v>
      </c>
      <c r="AE85" s="10">
        <v>2</v>
      </c>
      <c r="AF85" s="10">
        <v>0</v>
      </c>
      <c r="AG85" s="10">
        <v>0</v>
      </c>
      <c r="AH85" s="10">
        <f t="shared" si="2"/>
        <v>1</v>
      </c>
      <c r="AI85" s="10">
        <f t="shared" si="3"/>
        <v>3</v>
      </c>
    </row>
    <row r="86" spans="1:35" ht="15" customHeight="1" x14ac:dyDescent="0.25">
      <c r="A86" s="15"/>
      <c r="B86" s="12" t="s">
        <v>82</v>
      </c>
      <c r="C86" s="18" t="s">
        <v>104</v>
      </c>
      <c r="D86" s="10">
        <v>60</v>
      </c>
      <c r="E86" s="10">
        <v>47</v>
      </c>
      <c r="F86" s="10">
        <v>0</v>
      </c>
      <c r="G86" s="10">
        <v>40</v>
      </c>
      <c r="H86" s="10">
        <v>35</v>
      </c>
      <c r="I86" s="10">
        <v>0</v>
      </c>
      <c r="J86" s="10">
        <v>34</v>
      </c>
      <c r="K86" s="10">
        <v>0</v>
      </c>
      <c r="L86" s="10">
        <v>35</v>
      </c>
      <c r="M86" s="10">
        <v>0</v>
      </c>
      <c r="N86" s="10">
        <v>15</v>
      </c>
      <c r="O86" s="10">
        <v>0</v>
      </c>
      <c r="P86" s="10">
        <v>0</v>
      </c>
      <c r="Q86" s="10">
        <v>36</v>
      </c>
      <c r="R86" s="10">
        <v>1</v>
      </c>
      <c r="S86" s="10">
        <v>0</v>
      </c>
      <c r="T86" s="10">
        <v>4</v>
      </c>
      <c r="U86" s="10">
        <v>4</v>
      </c>
      <c r="V86" s="10">
        <v>5</v>
      </c>
      <c r="W86" s="10">
        <v>16</v>
      </c>
      <c r="X86" s="10">
        <v>0</v>
      </c>
      <c r="Y86" s="10">
        <v>31</v>
      </c>
      <c r="Z86" s="10">
        <v>30</v>
      </c>
      <c r="AA86" s="10">
        <v>0</v>
      </c>
      <c r="AB86" s="10">
        <v>0</v>
      </c>
      <c r="AC86" s="10">
        <v>15</v>
      </c>
      <c r="AD86" s="10">
        <v>48</v>
      </c>
      <c r="AE86" s="10">
        <v>3</v>
      </c>
      <c r="AF86" s="10">
        <v>4</v>
      </c>
      <c r="AG86" s="10">
        <v>1</v>
      </c>
      <c r="AH86" s="10">
        <f t="shared" si="2"/>
        <v>271</v>
      </c>
      <c r="AI86" s="10">
        <f t="shared" si="3"/>
        <v>193</v>
      </c>
    </row>
    <row r="87" spans="1:35" x14ac:dyDescent="0.25">
      <c r="A87" s="19"/>
      <c r="B87" s="20"/>
      <c r="C87" s="21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</row>
    <row r="88" spans="1:35" x14ac:dyDescent="0.25">
      <c r="A88" s="19"/>
      <c r="B88" s="22" t="s">
        <v>105</v>
      </c>
      <c r="C88" s="23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</row>
    <row r="89" spans="1:35" x14ac:dyDescent="0.25">
      <c r="A89" s="19"/>
      <c r="B89" s="12" t="s">
        <v>82</v>
      </c>
      <c r="C89" s="24" t="s">
        <v>106</v>
      </c>
      <c r="D89" s="10">
        <v>0</v>
      </c>
      <c r="E89" s="10">
        <v>1</v>
      </c>
      <c r="F89" s="10">
        <v>0</v>
      </c>
      <c r="G89" s="10">
        <v>0</v>
      </c>
      <c r="H89" s="10">
        <v>0</v>
      </c>
      <c r="I89" s="10">
        <v>0</v>
      </c>
      <c r="J89" s="10">
        <v>0</v>
      </c>
      <c r="K89" s="10">
        <v>0</v>
      </c>
      <c r="L89" s="10">
        <v>0</v>
      </c>
      <c r="M89" s="10">
        <v>0</v>
      </c>
      <c r="N89" s="10">
        <v>0</v>
      </c>
      <c r="O89" s="10">
        <v>0</v>
      </c>
      <c r="P89" s="10">
        <v>0</v>
      </c>
      <c r="Q89" s="10">
        <v>0</v>
      </c>
      <c r="R89" s="10">
        <v>0</v>
      </c>
      <c r="S89" s="10">
        <v>0</v>
      </c>
      <c r="T89" s="10">
        <v>0</v>
      </c>
      <c r="U89" s="10">
        <v>0</v>
      </c>
      <c r="V89" s="10">
        <v>0</v>
      </c>
      <c r="W89" s="10">
        <v>0</v>
      </c>
      <c r="X89" s="10">
        <v>0</v>
      </c>
      <c r="Y89" s="10">
        <v>0</v>
      </c>
      <c r="Z89" s="10">
        <v>0</v>
      </c>
      <c r="AA89" s="10">
        <v>0</v>
      </c>
      <c r="AB89" s="10">
        <v>0</v>
      </c>
      <c r="AC89" s="10">
        <v>0</v>
      </c>
      <c r="AD89" s="10">
        <v>0</v>
      </c>
      <c r="AE89" s="10">
        <v>0</v>
      </c>
      <c r="AF89" s="10">
        <v>0</v>
      </c>
      <c r="AG89" s="10">
        <v>0</v>
      </c>
      <c r="AH89" s="10">
        <f t="shared" si="2"/>
        <v>0</v>
      </c>
      <c r="AI89" s="10">
        <f t="shared" si="3"/>
        <v>1</v>
      </c>
    </row>
    <row r="90" spans="1:35" x14ac:dyDescent="0.25">
      <c r="A90" s="19"/>
      <c r="B90" s="12" t="s">
        <v>82</v>
      </c>
      <c r="C90" s="24" t="s">
        <v>107</v>
      </c>
      <c r="D90" s="10">
        <v>0</v>
      </c>
      <c r="E90" s="10">
        <v>0</v>
      </c>
      <c r="F90" s="10">
        <v>0</v>
      </c>
      <c r="G90" s="10">
        <v>0</v>
      </c>
      <c r="H90" s="10">
        <v>0</v>
      </c>
      <c r="I90" s="10">
        <v>0</v>
      </c>
      <c r="J90" s="10">
        <v>0</v>
      </c>
      <c r="K90" s="10">
        <v>0</v>
      </c>
      <c r="L90" s="10">
        <v>0</v>
      </c>
      <c r="M90" s="10">
        <v>0</v>
      </c>
      <c r="N90" s="10">
        <v>0</v>
      </c>
      <c r="O90" s="10">
        <v>0</v>
      </c>
      <c r="P90" s="10">
        <v>0</v>
      </c>
      <c r="Q90" s="10">
        <v>0</v>
      </c>
      <c r="R90" s="10">
        <v>0</v>
      </c>
      <c r="S90" s="10">
        <v>0</v>
      </c>
      <c r="T90" s="10">
        <v>0</v>
      </c>
      <c r="U90" s="10">
        <v>0</v>
      </c>
      <c r="V90" s="10">
        <v>0</v>
      </c>
      <c r="W90" s="10">
        <v>0</v>
      </c>
      <c r="X90" s="10">
        <v>0</v>
      </c>
      <c r="Y90" s="10">
        <v>0</v>
      </c>
      <c r="Z90" s="10">
        <v>0</v>
      </c>
      <c r="AA90" s="10">
        <v>0</v>
      </c>
      <c r="AB90" s="10">
        <v>0</v>
      </c>
      <c r="AC90" s="10">
        <v>0</v>
      </c>
      <c r="AD90" s="10">
        <v>0</v>
      </c>
      <c r="AE90" s="10">
        <v>0</v>
      </c>
      <c r="AF90" s="10">
        <v>0</v>
      </c>
      <c r="AG90" s="10">
        <v>0</v>
      </c>
      <c r="AH90" s="10">
        <f t="shared" si="2"/>
        <v>0</v>
      </c>
      <c r="AI90" s="10">
        <f t="shared" si="3"/>
        <v>0</v>
      </c>
    </row>
    <row r="91" spans="1:35" x14ac:dyDescent="0.25">
      <c r="A91" s="19"/>
      <c r="B91" s="12" t="s">
        <v>82</v>
      </c>
      <c r="C91" s="24" t="s">
        <v>108</v>
      </c>
      <c r="D91" s="10">
        <v>0</v>
      </c>
      <c r="E91" s="10">
        <v>0</v>
      </c>
      <c r="F91" s="10">
        <v>0</v>
      </c>
      <c r="G91" s="10">
        <v>0</v>
      </c>
      <c r="H91" s="10">
        <v>0</v>
      </c>
      <c r="I91" s="10">
        <v>0</v>
      </c>
      <c r="J91" s="10">
        <v>0</v>
      </c>
      <c r="K91" s="10">
        <v>0</v>
      </c>
      <c r="L91" s="10">
        <v>0</v>
      </c>
      <c r="M91" s="10">
        <v>0</v>
      </c>
      <c r="N91" s="10">
        <v>0</v>
      </c>
      <c r="O91" s="10">
        <v>0</v>
      </c>
      <c r="P91" s="10">
        <v>0</v>
      </c>
      <c r="Q91" s="10">
        <v>0</v>
      </c>
      <c r="R91" s="10">
        <v>0</v>
      </c>
      <c r="S91" s="10">
        <v>0</v>
      </c>
      <c r="T91" s="10">
        <v>0</v>
      </c>
      <c r="U91" s="10">
        <v>0</v>
      </c>
      <c r="V91" s="10">
        <v>0</v>
      </c>
      <c r="W91" s="10">
        <v>0</v>
      </c>
      <c r="X91" s="10">
        <v>0</v>
      </c>
      <c r="Y91" s="10">
        <v>0</v>
      </c>
      <c r="Z91" s="10">
        <v>0</v>
      </c>
      <c r="AA91" s="10">
        <v>0</v>
      </c>
      <c r="AB91" s="10">
        <v>0</v>
      </c>
      <c r="AC91" s="10">
        <v>0</v>
      </c>
      <c r="AD91" s="10">
        <v>0</v>
      </c>
      <c r="AE91" s="10">
        <v>0</v>
      </c>
      <c r="AF91" s="10">
        <v>0</v>
      </c>
      <c r="AG91" s="10">
        <v>0</v>
      </c>
      <c r="AH91" s="10">
        <f t="shared" si="2"/>
        <v>0</v>
      </c>
      <c r="AI91" s="10">
        <f t="shared" si="3"/>
        <v>0</v>
      </c>
    </row>
    <row r="92" spans="1:35" x14ac:dyDescent="0.25">
      <c r="A92" s="19"/>
      <c r="B92" s="12" t="s">
        <v>82</v>
      </c>
      <c r="C92" s="24" t="s">
        <v>109</v>
      </c>
      <c r="D92" s="10">
        <v>0</v>
      </c>
      <c r="E92" s="10">
        <v>0</v>
      </c>
      <c r="F92" s="10">
        <v>0</v>
      </c>
      <c r="G92" s="10">
        <v>0</v>
      </c>
      <c r="H92" s="10">
        <v>0</v>
      </c>
      <c r="I92" s="10">
        <v>0</v>
      </c>
      <c r="J92" s="10">
        <v>0</v>
      </c>
      <c r="K92" s="10">
        <v>0</v>
      </c>
      <c r="L92" s="10">
        <v>0</v>
      </c>
      <c r="M92" s="10">
        <v>0</v>
      </c>
      <c r="N92" s="10">
        <v>0</v>
      </c>
      <c r="O92" s="10">
        <v>0</v>
      </c>
      <c r="P92" s="10">
        <v>0</v>
      </c>
      <c r="Q92" s="10">
        <v>0</v>
      </c>
      <c r="R92" s="10">
        <v>3</v>
      </c>
      <c r="S92" s="10">
        <v>0</v>
      </c>
      <c r="T92" s="10">
        <v>0</v>
      </c>
      <c r="U92" s="10">
        <v>0</v>
      </c>
      <c r="V92" s="10">
        <v>0</v>
      </c>
      <c r="W92" s="10">
        <v>0</v>
      </c>
      <c r="X92" s="10">
        <v>0</v>
      </c>
      <c r="Y92" s="10">
        <v>0</v>
      </c>
      <c r="Z92" s="10">
        <v>0</v>
      </c>
      <c r="AA92" s="10">
        <v>0</v>
      </c>
      <c r="AB92" s="10">
        <v>0</v>
      </c>
      <c r="AC92" s="10">
        <v>0</v>
      </c>
      <c r="AD92" s="10">
        <v>0</v>
      </c>
      <c r="AE92" s="10">
        <v>0</v>
      </c>
      <c r="AF92" s="10">
        <v>0</v>
      </c>
      <c r="AG92" s="10">
        <v>0</v>
      </c>
      <c r="AH92" s="10">
        <f t="shared" si="2"/>
        <v>3</v>
      </c>
      <c r="AI92" s="10">
        <f t="shared" si="3"/>
        <v>0</v>
      </c>
    </row>
    <row r="93" spans="1:35" x14ac:dyDescent="0.25">
      <c r="A93" s="19"/>
      <c r="B93" s="12" t="s">
        <v>82</v>
      </c>
      <c r="C93" s="24" t="s">
        <v>110</v>
      </c>
      <c r="D93" s="10">
        <v>96</v>
      </c>
      <c r="E93" s="10">
        <v>50</v>
      </c>
      <c r="F93" s="10">
        <v>0</v>
      </c>
      <c r="G93" s="10">
        <v>27</v>
      </c>
      <c r="H93" s="10">
        <v>17</v>
      </c>
      <c r="I93" s="10">
        <v>0</v>
      </c>
      <c r="J93" s="10">
        <v>9</v>
      </c>
      <c r="K93" s="10">
        <v>0</v>
      </c>
      <c r="L93" s="10">
        <v>31</v>
      </c>
      <c r="M93" s="10">
        <v>0</v>
      </c>
      <c r="N93" s="10">
        <v>0</v>
      </c>
      <c r="O93" s="10">
        <v>0</v>
      </c>
      <c r="P93" s="10">
        <v>0</v>
      </c>
      <c r="Q93" s="10">
        <v>6</v>
      </c>
      <c r="R93" s="10">
        <v>0</v>
      </c>
      <c r="S93" s="10">
        <v>0</v>
      </c>
      <c r="T93" s="10">
        <v>5</v>
      </c>
      <c r="U93" s="10">
        <v>1</v>
      </c>
      <c r="V93" s="10">
        <v>0</v>
      </c>
      <c r="W93" s="10">
        <v>0</v>
      </c>
      <c r="X93" s="10">
        <v>0</v>
      </c>
      <c r="Y93" s="10">
        <v>0</v>
      </c>
      <c r="Z93" s="10">
        <v>0</v>
      </c>
      <c r="AA93" s="10">
        <v>0</v>
      </c>
      <c r="AB93" s="10">
        <v>0</v>
      </c>
      <c r="AC93" s="10">
        <v>0</v>
      </c>
      <c r="AD93" s="10">
        <v>0</v>
      </c>
      <c r="AE93" s="10">
        <v>0</v>
      </c>
      <c r="AF93" s="10">
        <v>0</v>
      </c>
      <c r="AG93" s="10">
        <v>0</v>
      </c>
      <c r="AH93" s="10">
        <f t="shared" si="2"/>
        <v>158</v>
      </c>
      <c r="AI93" s="10">
        <f t="shared" si="3"/>
        <v>84</v>
      </c>
    </row>
    <row r="94" spans="1:35" x14ac:dyDescent="0.25">
      <c r="A94" s="19"/>
      <c r="B94" s="12" t="s">
        <v>82</v>
      </c>
      <c r="C94" s="24" t="s">
        <v>111</v>
      </c>
      <c r="D94" s="10">
        <v>0</v>
      </c>
      <c r="E94" s="10">
        <v>0</v>
      </c>
      <c r="F94" s="10">
        <v>0</v>
      </c>
      <c r="G94" s="10">
        <v>0</v>
      </c>
      <c r="H94" s="10">
        <v>0</v>
      </c>
      <c r="I94" s="10">
        <v>0</v>
      </c>
      <c r="J94" s="10">
        <v>0</v>
      </c>
      <c r="K94" s="10">
        <v>0</v>
      </c>
      <c r="L94" s="10">
        <v>0</v>
      </c>
      <c r="M94" s="10">
        <v>0</v>
      </c>
      <c r="N94" s="10">
        <v>0</v>
      </c>
      <c r="O94" s="10">
        <v>0</v>
      </c>
      <c r="P94" s="10">
        <v>0</v>
      </c>
      <c r="Q94" s="10">
        <v>0</v>
      </c>
      <c r="R94" s="10">
        <v>0</v>
      </c>
      <c r="S94" s="10">
        <v>0</v>
      </c>
      <c r="T94" s="10">
        <v>0</v>
      </c>
      <c r="U94" s="10">
        <v>0</v>
      </c>
      <c r="V94" s="10">
        <v>10</v>
      </c>
      <c r="W94" s="10">
        <v>16</v>
      </c>
      <c r="X94" s="10">
        <v>0</v>
      </c>
      <c r="Y94" s="10">
        <v>31</v>
      </c>
      <c r="Z94" s="10">
        <v>0</v>
      </c>
      <c r="AA94" s="10">
        <v>0</v>
      </c>
      <c r="AB94" s="10">
        <v>0</v>
      </c>
      <c r="AC94" s="10">
        <v>0</v>
      </c>
      <c r="AD94" s="10">
        <v>98</v>
      </c>
      <c r="AE94" s="10">
        <v>8</v>
      </c>
      <c r="AF94" s="10">
        <v>4</v>
      </c>
      <c r="AG94" s="10">
        <v>1</v>
      </c>
      <c r="AH94" s="10">
        <f t="shared" si="2"/>
        <v>112</v>
      </c>
      <c r="AI94" s="10">
        <f t="shared" si="3"/>
        <v>56</v>
      </c>
    </row>
    <row r="95" spans="1:35" x14ac:dyDescent="0.25">
      <c r="A95" s="19"/>
      <c r="B95" s="12" t="s">
        <v>82</v>
      </c>
      <c r="C95" s="24" t="s">
        <v>112</v>
      </c>
      <c r="D95" s="10">
        <v>3</v>
      </c>
      <c r="E95" s="10">
        <v>0</v>
      </c>
      <c r="F95" s="10">
        <v>0</v>
      </c>
      <c r="G95" s="10">
        <v>0</v>
      </c>
      <c r="H95" s="10">
        <v>0</v>
      </c>
      <c r="I95" s="10">
        <v>0</v>
      </c>
      <c r="J95" s="10">
        <v>0</v>
      </c>
      <c r="K95" s="10">
        <v>0</v>
      </c>
      <c r="L95" s="10">
        <v>0</v>
      </c>
      <c r="M95" s="10">
        <v>0</v>
      </c>
      <c r="N95" s="10">
        <v>0</v>
      </c>
      <c r="O95" s="10">
        <v>0</v>
      </c>
      <c r="P95" s="10">
        <v>0</v>
      </c>
      <c r="Q95" s="10">
        <v>0</v>
      </c>
      <c r="R95" s="10">
        <v>0</v>
      </c>
      <c r="S95" s="10">
        <v>0</v>
      </c>
      <c r="T95" s="10">
        <v>2</v>
      </c>
      <c r="U95" s="10">
        <v>2</v>
      </c>
      <c r="V95" s="10">
        <v>0</v>
      </c>
      <c r="W95" s="10">
        <v>0</v>
      </c>
      <c r="X95" s="10">
        <v>0</v>
      </c>
      <c r="Y95" s="10">
        <v>0</v>
      </c>
      <c r="Z95" s="10">
        <v>0</v>
      </c>
      <c r="AA95" s="10">
        <v>0</v>
      </c>
      <c r="AB95" s="10">
        <v>0</v>
      </c>
      <c r="AC95" s="10">
        <v>0</v>
      </c>
      <c r="AD95" s="10">
        <v>0</v>
      </c>
      <c r="AE95" s="10">
        <v>0</v>
      </c>
      <c r="AF95" s="10">
        <v>0</v>
      </c>
      <c r="AG95" s="10">
        <v>0</v>
      </c>
      <c r="AH95" s="10">
        <f t="shared" si="2"/>
        <v>5</v>
      </c>
      <c r="AI95" s="10">
        <f t="shared" si="3"/>
        <v>2</v>
      </c>
    </row>
    <row r="96" spans="1:35" x14ac:dyDescent="0.25">
      <c r="A96" s="19"/>
      <c r="B96" s="12" t="s">
        <v>82</v>
      </c>
      <c r="C96" s="24" t="s">
        <v>113</v>
      </c>
      <c r="D96" s="10">
        <v>0</v>
      </c>
      <c r="E96" s="10">
        <v>0</v>
      </c>
      <c r="F96" s="10">
        <v>0</v>
      </c>
      <c r="G96" s="10">
        <v>0</v>
      </c>
      <c r="H96" s="10">
        <v>0</v>
      </c>
      <c r="I96" s="10">
        <v>0</v>
      </c>
      <c r="J96" s="10">
        <v>0</v>
      </c>
      <c r="K96" s="10">
        <v>0</v>
      </c>
      <c r="L96" s="10">
        <v>0</v>
      </c>
      <c r="M96" s="10">
        <v>0</v>
      </c>
      <c r="N96" s="10">
        <v>0</v>
      </c>
      <c r="O96" s="10">
        <v>0</v>
      </c>
      <c r="P96" s="10">
        <v>0</v>
      </c>
      <c r="Q96" s="10">
        <v>0</v>
      </c>
      <c r="R96" s="10">
        <v>0</v>
      </c>
      <c r="S96" s="10">
        <v>0</v>
      </c>
      <c r="T96" s="10">
        <v>0</v>
      </c>
      <c r="U96" s="10">
        <v>0</v>
      </c>
      <c r="V96" s="10">
        <v>0</v>
      </c>
      <c r="W96" s="10">
        <v>0</v>
      </c>
      <c r="X96" s="10">
        <v>0</v>
      </c>
      <c r="Y96" s="10">
        <v>0</v>
      </c>
      <c r="Z96" s="10">
        <v>0</v>
      </c>
      <c r="AA96" s="10">
        <v>0</v>
      </c>
      <c r="AB96" s="10">
        <v>0</v>
      </c>
      <c r="AC96" s="10">
        <v>0</v>
      </c>
      <c r="AD96" s="10">
        <v>0</v>
      </c>
      <c r="AE96" s="10">
        <v>0</v>
      </c>
      <c r="AF96" s="10">
        <v>0</v>
      </c>
      <c r="AG96" s="10">
        <v>0</v>
      </c>
      <c r="AH96" s="10">
        <f t="shared" si="2"/>
        <v>0</v>
      </c>
      <c r="AI96" s="10">
        <f t="shared" si="3"/>
        <v>0</v>
      </c>
    </row>
    <row r="97" spans="1:35" x14ac:dyDescent="0.25">
      <c r="A97" s="19"/>
      <c r="B97" s="12" t="s">
        <v>82</v>
      </c>
      <c r="C97" s="24" t="s">
        <v>114</v>
      </c>
      <c r="D97" s="10">
        <v>0</v>
      </c>
      <c r="E97" s="10">
        <v>0</v>
      </c>
      <c r="F97" s="10">
        <v>0</v>
      </c>
      <c r="G97" s="10">
        <v>0</v>
      </c>
      <c r="H97" s="10">
        <v>0</v>
      </c>
      <c r="I97" s="10">
        <v>0</v>
      </c>
      <c r="J97" s="10">
        <v>0</v>
      </c>
      <c r="K97" s="10">
        <v>0</v>
      </c>
      <c r="L97" s="10">
        <v>0</v>
      </c>
      <c r="M97" s="10">
        <v>0</v>
      </c>
      <c r="N97" s="10">
        <v>0</v>
      </c>
      <c r="O97" s="10">
        <v>0</v>
      </c>
      <c r="P97" s="10">
        <v>0</v>
      </c>
      <c r="Q97" s="10">
        <v>0</v>
      </c>
      <c r="R97" s="10">
        <v>0</v>
      </c>
      <c r="S97" s="10">
        <v>0</v>
      </c>
      <c r="T97" s="10">
        <v>0</v>
      </c>
      <c r="U97" s="10">
        <v>0</v>
      </c>
      <c r="V97" s="10">
        <v>0</v>
      </c>
      <c r="W97" s="10">
        <v>0</v>
      </c>
      <c r="X97" s="10">
        <v>0</v>
      </c>
      <c r="Y97" s="10">
        <v>0</v>
      </c>
      <c r="Z97" s="10">
        <v>0</v>
      </c>
      <c r="AA97" s="10">
        <v>0</v>
      </c>
      <c r="AB97" s="10">
        <v>0</v>
      </c>
      <c r="AC97" s="10">
        <v>0</v>
      </c>
      <c r="AD97" s="10">
        <v>0</v>
      </c>
      <c r="AE97" s="10">
        <v>0</v>
      </c>
      <c r="AF97" s="10">
        <v>0</v>
      </c>
      <c r="AG97" s="10">
        <v>0</v>
      </c>
      <c r="AH97" s="10">
        <f t="shared" si="2"/>
        <v>0</v>
      </c>
      <c r="AI97" s="10">
        <f t="shared" si="3"/>
        <v>0</v>
      </c>
    </row>
    <row r="98" spans="1:35" x14ac:dyDescent="0.25">
      <c r="A98" s="19"/>
      <c r="B98" s="12" t="s">
        <v>82</v>
      </c>
      <c r="C98" s="24" t="s">
        <v>115</v>
      </c>
      <c r="D98" s="10">
        <v>0</v>
      </c>
      <c r="E98" s="10">
        <v>0</v>
      </c>
      <c r="F98" s="10">
        <v>0</v>
      </c>
      <c r="G98" s="10">
        <v>13</v>
      </c>
      <c r="H98" s="10">
        <v>29</v>
      </c>
      <c r="I98" s="10">
        <v>0</v>
      </c>
      <c r="J98" s="10">
        <v>37</v>
      </c>
      <c r="K98" s="10">
        <v>0</v>
      </c>
      <c r="L98" s="10">
        <v>4</v>
      </c>
      <c r="M98" s="10">
        <v>0</v>
      </c>
      <c r="N98" s="10">
        <v>25</v>
      </c>
      <c r="O98" s="10">
        <v>0</v>
      </c>
      <c r="P98" s="10">
        <v>0</v>
      </c>
      <c r="Q98" s="10">
        <v>32</v>
      </c>
      <c r="R98" s="10">
        <v>0</v>
      </c>
      <c r="S98" s="10">
        <v>0</v>
      </c>
      <c r="T98" s="10">
        <v>1</v>
      </c>
      <c r="U98" s="10">
        <v>2</v>
      </c>
      <c r="V98" s="10">
        <v>0</v>
      </c>
      <c r="W98" s="10">
        <v>0</v>
      </c>
      <c r="X98" s="10">
        <v>0</v>
      </c>
      <c r="Y98" s="10">
        <v>0</v>
      </c>
      <c r="Z98" s="10">
        <v>49</v>
      </c>
      <c r="AA98" s="10">
        <v>0</v>
      </c>
      <c r="AB98" s="10">
        <v>0</v>
      </c>
      <c r="AC98" s="10">
        <v>17</v>
      </c>
      <c r="AD98" s="10">
        <v>0</v>
      </c>
      <c r="AE98" s="10">
        <v>0</v>
      </c>
      <c r="AF98" s="10">
        <v>0</v>
      </c>
      <c r="AG98" s="10">
        <v>0</v>
      </c>
      <c r="AH98" s="10">
        <f t="shared" si="2"/>
        <v>145</v>
      </c>
      <c r="AI98" s="10">
        <f t="shared" si="3"/>
        <v>64</v>
      </c>
    </row>
    <row r="99" spans="1:35" x14ac:dyDescent="0.25">
      <c r="A99" s="19"/>
      <c r="B99" s="12" t="s">
        <v>82</v>
      </c>
      <c r="C99" s="24" t="s">
        <v>116</v>
      </c>
      <c r="D99" s="10">
        <v>0</v>
      </c>
      <c r="E99" s="10">
        <v>0</v>
      </c>
      <c r="F99" s="10">
        <v>0</v>
      </c>
      <c r="G99" s="10">
        <v>0</v>
      </c>
      <c r="H99" s="10">
        <v>4</v>
      </c>
      <c r="I99" s="10">
        <v>0</v>
      </c>
      <c r="J99" s="10">
        <v>0</v>
      </c>
      <c r="K99" s="10">
        <v>0</v>
      </c>
      <c r="L99" s="10">
        <v>0</v>
      </c>
      <c r="M99" s="10">
        <v>0</v>
      </c>
      <c r="N99" s="10">
        <v>0</v>
      </c>
      <c r="O99" s="10">
        <v>0</v>
      </c>
      <c r="P99" s="10">
        <v>0</v>
      </c>
      <c r="Q99" s="10">
        <v>0</v>
      </c>
      <c r="R99" s="10">
        <v>0</v>
      </c>
      <c r="S99" s="10">
        <v>0</v>
      </c>
      <c r="T99" s="10">
        <v>0</v>
      </c>
      <c r="U99" s="10">
        <v>0</v>
      </c>
      <c r="V99" s="10">
        <v>0</v>
      </c>
      <c r="W99" s="10">
        <v>0</v>
      </c>
      <c r="X99" s="10">
        <v>0</v>
      </c>
      <c r="Y99" s="10">
        <v>0</v>
      </c>
      <c r="Z99" s="10">
        <v>0</v>
      </c>
      <c r="AA99" s="10">
        <v>0</v>
      </c>
      <c r="AB99" s="10">
        <v>0</v>
      </c>
      <c r="AC99" s="10">
        <v>0</v>
      </c>
      <c r="AD99" s="10">
        <v>0</v>
      </c>
      <c r="AE99" s="10">
        <v>0</v>
      </c>
      <c r="AF99" s="10">
        <v>0</v>
      </c>
      <c r="AG99" s="10">
        <v>0</v>
      </c>
      <c r="AH99" s="10">
        <f t="shared" si="2"/>
        <v>4</v>
      </c>
      <c r="AI99" s="10">
        <f t="shared" si="3"/>
        <v>0</v>
      </c>
    </row>
    <row r="100" spans="1:35" x14ac:dyDescent="0.25">
      <c r="A100" s="19"/>
      <c r="B100" s="12" t="s">
        <v>82</v>
      </c>
      <c r="C100" s="24" t="s">
        <v>117</v>
      </c>
      <c r="D100" s="10">
        <v>0</v>
      </c>
      <c r="E100" s="10">
        <v>0</v>
      </c>
      <c r="F100" s="10">
        <v>0</v>
      </c>
      <c r="G100" s="10">
        <v>0</v>
      </c>
      <c r="H100" s="10">
        <v>0</v>
      </c>
      <c r="I100" s="10">
        <v>0</v>
      </c>
      <c r="J100" s="10">
        <v>0</v>
      </c>
      <c r="K100" s="10">
        <v>0</v>
      </c>
      <c r="L100" s="10">
        <v>0</v>
      </c>
      <c r="M100" s="10">
        <v>0</v>
      </c>
      <c r="N100" s="10">
        <v>0</v>
      </c>
      <c r="O100" s="10">
        <v>0</v>
      </c>
      <c r="P100" s="10">
        <v>0</v>
      </c>
      <c r="Q100" s="10">
        <v>0</v>
      </c>
      <c r="R100" s="10">
        <v>0</v>
      </c>
      <c r="S100" s="10">
        <v>0</v>
      </c>
      <c r="T100" s="10">
        <v>0</v>
      </c>
      <c r="U100" s="10">
        <v>0</v>
      </c>
      <c r="V100" s="10">
        <v>0</v>
      </c>
      <c r="W100" s="10">
        <v>0</v>
      </c>
      <c r="X100" s="10">
        <v>0</v>
      </c>
      <c r="Y100" s="10">
        <v>0</v>
      </c>
      <c r="Z100" s="10">
        <v>0</v>
      </c>
      <c r="AA100" s="10">
        <v>0</v>
      </c>
      <c r="AB100" s="10">
        <v>0</v>
      </c>
      <c r="AC100" s="10">
        <v>0</v>
      </c>
      <c r="AD100" s="10">
        <v>0</v>
      </c>
      <c r="AE100" s="10">
        <v>0</v>
      </c>
      <c r="AF100" s="10">
        <v>0</v>
      </c>
      <c r="AG100" s="10">
        <v>0</v>
      </c>
      <c r="AH100" s="10">
        <f t="shared" si="2"/>
        <v>0</v>
      </c>
      <c r="AI100" s="10">
        <f t="shared" si="3"/>
        <v>0</v>
      </c>
    </row>
    <row r="101" spans="1:35" x14ac:dyDescent="0.25">
      <c r="A101" s="19"/>
      <c r="B101" s="12" t="s">
        <v>82</v>
      </c>
      <c r="C101" s="24" t="s">
        <v>118</v>
      </c>
      <c r="D101" s="10">
        <v>0</v>
      </c>
      <c r="E101" s="10">
        <v>0</v>
      </c>
      <c r="F101" s="10">
        <v>0</v>
      </c>
      <c r="G101" s="10">
        <v>0</v>
      </c>
      <c r="H101" s="10">
        <v>0</v>
      </c>
      <c r="I101" s="10">
        <v>0</v>
      </c>
      <c r="J101" s="10">
        <v>0</v>
      </c>
      <c r="K101" s="10">
        <v>0</v>
      </c>
      <c r="L101" s="10">
        <v>0</v>
      </c>
      <c r="M101" s="10">
        <v>0</v>
      </c>
      <c r="N101" s="10">
        <v>0</v>
      </c>
      <c r="O101" s="10">
        <v>0</v>
      </c>
      <c r="P101" s="10">
        <v>0</v>
      </c>
      <c r="Q101" s="10">
        <v>0</v>
      </c>
      <c r="R101" s="10">
        <v>0</v>
      </c>
      <c r="S101" s="10">
        <v>0</v>
      </c>
      <c r="T101" s="10">
        <v>0</v>
      </c>
      <c r="U101" s="10">
        <v>0</v>
      </c>
      <c r="V101" s="10">
        <v>0</v>
      </c>
      <c r="W101" s="10">
        <v>0</v>
      </c>
      <c r="X101" s="10">
        <v>0</v>
      </c>
      <c r="Y101" s="10">
        <v>0</v>
      </c>
      <c r="Z101" s="10">
        <v>0</v>
      </c>
      <c r="AA101" s="10">
        <v>0</v>
      </c>
      <c r="AB101" s="10">
        <v>0</v>
      </c>
      <c r="AC101" s="10">
        <v>0</v>
      </c>
      <c r="AD101" s="10">
        <v>0</v>
      </c>
      <c r="AE101" s="10">
        <v>0</v>
      </c>
      <c r="AF101" s="10">
        <v>0</v>
      </c>
      <c r="AG101" s="10">
        <v>0</v>
      </c>
      <c r="AH101" s="10">
        <f t="shared" si="2"/>
        <v>0</v>
      </c>
      <c r="AI101" s="10">
        <f t="shared" si="3"/>
        <v>0</v>
      </c>
    </row>
    <row r="102" spans="1:35" x14ac:dyDescent="0.25">
      <c r="A102" s="19"/>
      <c r="B102" s="12" t="s">
        <v>82</v>
      </c>
      <c r="C102" s="23" t="s">
        <v>119</v>
      </c>
      <c r="D102" s="10">
        <v>1</v>
      </c>
      <c r="E102" s="10">
        <v>0</v>
      </c>
      <c r="F102" s="10">
        <v>0</v>
      </c>
      <c r="G102" s="10">
        <v>0</v>
      </c>
      <c r="H102" s="10">
        <v>0</v>
      </c>
      <c r="I102" s="10">
        <v>0</v>
      </c>
      <c r="J102" s="10">
        <v>0</v>
      </c>
      <c r="K102" s="10">
        <v>0</v>
      </c>
      <c r="L102" s="10">
        <v>0</v>
      </c>
      <c r="M102" s="10">
        <v>0</v>
      </c>
      <c r="N102" s="10">
        <v>0</v>
      </c>
      <c r="O102" s="10">
        <v>0</v>
      </c>
      <c r="P102" s="10">
        <v>0</v>
      </c>
      <c r="Q102" s="10">
        <v>0</v>
      </c>
      <c r="R102" s="10">
        <v>0</v>
      </c>
      <c r="S102" s="10">
        <v>0</v>
      </c>
      <c r="T102" s="10">
        <v>0</v>
      </c>
      <c r="U102" s="10">
        <v>0</v>
      </c>
      <c r="V102" s="10">
        <v>0</v>
      </c>
      <c r="W102" s="10">
        <v>0</v>
      </c>
      <c r="X102" s="10">
        <v>0</v>
      </c>
      <c r="Y102" s="10">
        <v>0</v>
      </c>
      <c r="Z102" s="10">
        <v>0</v>
      </c>
      <c r="AA102" s="10">
        <v>0</v>
      </c>
      <c r="AB102" s="10">
        <v>0</v>
      </c>
      <c r="AC102" s="10">
        <v>0</v>
      </c>
      <c r="AD102" s="10">
        <v>0</v>
      </c>
      <c r="AE102" s="10">
        <v>0</v>
      </c>
      <c r="AF102" s="10">
        <v>0</v>
      </c>
      <c r="AG102" s="10">
        <v>0</v>
      </c>
      <c r="AH102" s="10">
        <f t="shared" si="2"/>
        <v>1</v>
      </c>
      <c r="AI102" s="10">
        <f t="shared" si="3"/>
        <v>0</v>
      </c>
    </row>
    <row r="103" spans="1:35" x14ac:dyDescent="0.25">
      <c r="A103" s="19"/>
      <c r="B103" s="12"/>
      <c r="C103" s="23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</row>
    <row r="104" spans="1:35" x14ac:dyDescent="0.25">
      <c r="A104" s="19"/>
      <c r="B104" s="14" t="s">
        <v>120</v>
      </c>
      <c r="C104" s="23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</row>
    <row r="105" spans="1:35" x14ac:dyDescent="0.25">
      <c r="A105" s="19"/>
      <c r="B105" s="12" t="s">
        <v>82</v>
      </c>
      <c r="C105" s="23" t="s">
        <v>121</v>
      </c>
      <c r="D105" s="10">
        <v>13</v>
      </c>
      <c r="E105" s="10">
        <v>0</v>
      </c>
      <c r="F105" s="10">
        <v>0</v>
      </c>
      <c r="G105" s="10">
        <v>4</v>
      </c>
      <c r="H105" s="10">
        <v>0</v>
      </c>
      <c r="I105" s="10">
        <v>0</v>
      </c>
      <c r="J105" s="10">
        <v>6</v>
      </c>
      <c r="K105" s="10">
        <v>0</v>
      </c>
      <c r="L105" s="10">
        <v>3</v>
      </c>
      <c r="M105" s="10">
        <v>0</v>
      </c>
      <c r="N105" s="10">
        <v>2</v>
      </c>
      <c r="O105" s="10">
        <v>0</v>
      </c>
      <c r="P105" s="10">
        <v>0</v>
      </c>
      <c r="Q105" s="10">
        <v>0</v>
      </c>
      <c r="R105" s="10">
        <v>0</v>
      </c>
      <c r="S105" s="10">
        <v>0</v>
      </c>
      <c r="T105" s="10">
        <v>0</v>
      </c>
      <c r="U105" s="10">
        <v>0</v>
      </c>
      <c r="V105" s="10">
        <v>0</v>
      </c>
      <c r="W105" s="10">
        <v>0</v>
      </c>
      <c r="X105" s="10">
        <v>0</v>
      </c>
      <c r="Y105" s="10">
        <v>0</v>
      </c>
      <c r="Z105" s="10">
        <v>0</v>
      </c>
      <c r="AA105" s="10">
        <v>0</v>
      </c>
      <c r="AB105" s="10">
        <v>0</v>
      </c>
      <c r="AC105" s="10">
        <v>3</v>
      </c>
      <c r="AD105" s="10">
        <v>0</v>
      </c>
      <c r="AE105" s="10">
        <v>1</v>
      </c>
      <c r="AF105" s="10">
        <v>0</v>
      </c>
      <c r="AG105" s="10">
        <v>0</v>
      </c>
      <c r="AH105" s="10">
        <f t="shared" si="2"/>
        <v>24</v>
      </c>
      <c r="AI105" s="10">
        <f t="shared" si="3"/>
        <v>8</v>
      </c>
    </row>
    <row r="106" spans="1:35" x14ac:dyDescent="0.25">
      <c r="A106" s="19"/>
      <c r="B106" s="12" t="s">
        <v>82</v>
      </c>
      <c r="C106" s="23" t="s">
        <v>122</v>
      </c>
      <c r="D106" s="10">
        <v>86</v>
      </c>
      <c r="E106" s="10">
        <v>50</v>
      </c>
      <c r="F106" s="10">
        <v>0</v>
      </c>
      <c r="G106" s="10">
        <v>32</v>
      </c>
      <c r="H106" s="10">
        <v>50</v>
      </c>
      <c r="I106" s="10">
        <v>0</v>
      </c>
      <c r="J106" s="10">
        <v>24</v>
      </c>
      <c r="K106" s="10">
        <v>0</v>
      </c>
      <c r="L106" s="10">
        <v>18</v>
      </c>
      <c r="M106" s="10">
        <v>0</v>
      </c>
      <c r="N106" s="10">
        <v>22</v>
      </c>
      <c r="O106" s="10">
        <v>0</v>
      </c>
      <c r="P106" s="10">
        <v>0</v>
      </c>
      <c r="Q106" s="10">
        <v>16</v>
      </c>
      <c r="R106" s="10">
        <v>0</v>
      </c>
      <c r="S106" s="10">
        <v>0</v>
      </c>
      <c r="T106" s="10">
        <v>9</v>
      </c>
      <c r="U106" s="10">
        <v>4</v>
      </c>
      <c r="V106" s="10">
        <v>9</v>
      </c>
      <c r="W106" s="10">
        <v>12</v>
      </c>
      <c r="X106" s="10">
        <v>0</v>
      </c>
      <c r="Y106" s="10">
        <v>27</v>
      </c>
      <c r="Z106" s="10">
        <v>49</v>
      </c>
      <c r="AA106" s="10">
        <v>0</v>
      </c>
      <c r="AB106" s="10">
        <v>0</v>
      </c>
      <c r="AC106" s="10">
        <v>10</v>
      </c>
      <c r="AD106" s="10">
        <v>72</v>
      </c>
      <c r="AE106" s="10">
        <v>6</v>
      </c>
      <c r="AF106" s="10">
        <v>3</v>
      </c>
      <c r="AG106" s="10">
        <v>1</v>
      </c>
      <c r="AH106" s="10">
        <f t="shared" si="2"/>
        <v>342</v>
      </c>
      <c r="AI106" s="10">
        <f t="shared" si="3"/>
        <v>158</v>
      </c>
    </row>
    <row r="107" spans="1:35" x14ac:dyDescent="0.25">
      <c r="A107" s="19"/>
      <c r="B107" s="12" t="s">
        <v>82</v>
      </c>
      <c r="C107" s="23" t="s">
        <v>123</v>
      </c>
      <c r="D107" s="10">
        <v>0</v>
      </c>
      <c r="E107" s="10">
        <v>0</v>
      </c>
      <c r="F107" s="10">
        <v>0</v>
      </c>
      <c r="G107" s="10">
        <v>2</v>
      </c>
      <c r="H107" s="10">
        <v>0</v>
      </c>
      <c r="I107" s="10">
        <v>0</v>
      </c>
      <c r="J107" s="10">
        <v>0</v>
      </c>
      <c r="K107" s="10">
        <v>0</v>
      </c>
      <c r="L107" s="10">
        <v>0</v>
      </c>
      <c r="M107" s="10">
        <v>0</v>
      </c>
      <c r="N107" s="10">
        <v>1</v>
      </c>
      <c r="O107" s="10">
        <v>0</v>
      </c>
      <c r="P107" s="10">
        <v>0</v>
      </c>
      <c r="Q107" s="10">
        <v>1</v>
      </c>
      <c r="R107" s="10">
        <v>0</v>
      </c>
      <c r="S107" s="10">
        <v>0</v>
      </c>
      <c r="T107" s="10">
        <v>0</v>
      </c>
      <c r="U107" s="10">
        <v>0</v>
      </c>
      <c r="V107" s="10">
        <v>0</v>
      </c>
      <c r="W107" s="10">
        <v>0</v>
      </c>
      <c r="X107" s="10">
        <v>0</v>
      </c>
      <c r="Y107" s="10">
        <v>3</v>
      </c>
      <c r="Z107" s="10">
        <v>0</v>
      </c>
      <c r="AA107" s="10">
        <v>0</v>
      </c>
      <c r="AB107" s="10">
        <v>0</v>
      </c>
      <c r="AC107" s="10">
        <v>2</v>
      </c>
      <c r="AD107" s="10">
        <v>0</v>
      </c>
      <c r="AE107" s="10">
        <v>0</v>
      </c>
      <c r="AF107" s="10">
        <v>0</v>
      </c>
      <c r="AG107" s="10">
        <v>0</v>
      </c>
      <c r="AH107" s="10">
        <f t="shared" si="2"/>
        <v>1</v>
      </c>
      <c r="AI107" s="10">
        <f t="shared" si="3"/>
        <v>8</v>
      </c>
    </row>
    <row r="108" spans="1:35" x14ac:dyDescent="0.25">
      <c r="A108" s="19"/>
      <c r="B108" s="12" t="s">
        <v>82</v>
      </c>
      <c r="C108" s="23" t="s">
        <v>124</v>
      </c>
      <c r="D108" s="10">
        <v>0</v>
      </c>
      <c r="E108" s="10">
        <v>0</v>
      </c>
      <c r="F108" s="10">
        <v>0</v>
      </c>
      <c r="G108" s="10">
        <v>1</v>
      </c>
      <c r="H108" s="10">
        <v>0</v>
      </c>
      <c r="I108" s="10">
        <v>0</v>
      </c>
      <c r="J108" s="10">
        <v>2</v>
      </c>
      <c r="K108" s="10">
        <v>0</v>
      </c>
      <c r="L108" s="10">
        <v>0</v>
      </c>
      <c r="M108" s="10">
        <v>0</v>
      </c>
      <c r="N108" s="10">
        <v>0</v>
      </c>
      <c r="O108" s="10">
        <v>0</v>
      </c>
      <c r="P108" s="10">
        <v>0</v>
      </c>
      <c r="Q108" s="10">
        <v>0</v>
      </c>
      <c r="R108" s="10">
        <v>0</v>
      </c>
      <c r="S108" s="10">
        <v>0</v>
      </c>
      <c r="T108" s="10">
        <v>0</v>
      </c>
      <c r="U108" s="10">
        <v>0</v>
      </c>
      <c r="V108" s="10">
        <v>0</v>
      </c>
      <c r="W108" s="10">
        <v>0</v>
      </c>
      <c r="X108" s="10">
        <v>0</v>
      </c>
      <c r="Y108" s="10">
        <v>0</v>
      </c>
      <c r="Z108" s="10">
        <v>0</v>
      </c>
      <c r="AA108" s="10">
        <v>0</v>
      </c>
      <c r="AB108" s="10">
        <v>0</v>
      </c>
      <c r="AC108" s="10">
        <v>1</v>
      </c>
      <c r="AD108" s="10">
        <v>0</v>
      </c>
      <c r="AE108" s="10">
        <v>1</v>
      </c>
      <c r="AF108" s="10">
        <v>1</v>
      </c>
      <c r="AG108" s="10">
        <v>0</v>
      </c>
      <c r="AH108" s="10">
        <f t="shared" si="2"/>
        <v>3</v>
      </c>
      <c r="AI108" s="10">
        <f t="shared" si="3"/>
        <v>3</v>
      </c>
    </row>
    <row r="109" spans="1:35" x14ac:dyDescent="0.25">
      <c r="A109" s="19"/>
      <c r="B109" s="12" t="s">
        <v>82</v>
      </c>
      <c r="C109" s="23" t="s">
        <v>125</v>
      </c>
      <c r="D109" s="10">
        <v>0</v>
      </c>
      <c r="E109" s="10">
        <v>1</v>
      </c>
      <c r="F109" s="10">
        <v>0</v>
      </c>
      <c r="G109" s="10">
        <v>0</v>
      </c>
      <c r="H109" s="10">
        <v>0</v>
      </c>
      <c r="I109" s="10">
        <v>0</v>
      </c>
      <c r="J109" s="10">
        <v>13</v>
      </c>
      <c r="K109" s="10">
        <v>0</v>
      </c>
      <c r="L109" s="10">
        <v>3</v>
      </c>
      <c r="M109" s="10">
        <v>0</v>
      </c>
      <c r="N109" s="10">
        <v>0</v>
      </c>
      <c r="O109" s="10">
        <v>0</v>
      </c>
      <c r="P109" s="10">
        <v>0</v>
      </c>
      <c r="Q109" s="10">
        <v>6</v>
      </c>
      <c r="R109" s="10">
        <v>4</v>
      </c>
      <c r="S109" s="10">
        <v>0</v>
      </c>
      <c r="T109" s="10">
        <v>0</v>
      </c>
      <c r="U109" s="10">
        <v>1</v>
      </c>
      <c r="V109" s="10">
        <v>0</v>
      </c>
      <c r="W109" s="10">
        <v>4</v>
      </c>
      <c r="X109" s="10">
        <v>0</v>
      </c>
      <c r="Y109" s="10">
        <v>0</v>
      </c>
      <c r="Z109" s="10">
        <v>0</v>
      </c>
      <c r="AA109" s="10">
        <v>0</v>
      </c>
      <c r="AB109" s="10">
        <v>0</v>
      </c>
      <c r="AC109" s="10">
        <v>0</v>
      </c>
      <c r="AD109" s="10">
        <v>0</v>
      </c>
      <c r="AE109" s="10">
        <v>0</v>
      </c>
      <c r="AF109" s="10">
        <v>0</v>
      </c>
      <c r="AG109" s="10">
        <v>0</v>
      </c>
      <c r="AH109" s="10">
        <f t="shared" si="2"/>
        <v>20</v>
      </c>
      <c r="AI109" s="10">
        <f t="shared" si="3"/>
        <v>12</v>
      </c>
    </row>
    <row r="110" spans="1:35" x14ac:dyDescent="0.25">
      <c r="A110" s="19"/>
      <c r="B110" s="12" t="s">
        <v>82</v>
      </c>
      <c r="C110" s="23" t="s">
        <v>126</v>
      </c>
      <c r="D110" s="10">
        <v>0</v>
      </c>
      <c r="E110" s="10">
        <v>0</v>
      </c>
      <c r="F110" s="10">
        <v>0</v>
      </c>
      <c r="G110" s="10">
        <v>0</v>
      </c>
      <c r="H110" s="10">
        <v>0</v>
      </c>
      <c r="I110" s="10">
        <v>0</v>
      </c>
      <c r="J110" s="10">
        <v>0</v>
      </c>
      <c r="K110" s="10">
        <v>0</v>
      </c>
      <c r="L110" s="10">
        <v>2</v>
      </c>
      <c r="M110" s="10">
        <v>0</v>
      </c>
      <c r="N110" s="10">
        <v>0</v>
      </c>
      <c r="O110" s="10">
        <v>0</v>
      </c>
      <c r="P110" s="10">
        <v>0</v>
      </c>
      <c r="Q110" s="10">
        <v>1</v>
      </c>
      <c r="R110" s="10">
        <v>0</v>
      </c>
      <c r="S110" s="10">
        <v>0</v>
      </c>
      <c r="T110" s="10">
        <v>0</v>
      </c>
      <c r="U110" s="10">
        <v>0</v>
      </c>
      <c r="V110" s="10">
        <v>0</v>
      </c>
      <c r="W110" s="10">
        <v>0</v>
      </c>
      <c r="X110" s="10">
        <v>0</v>
      </c>
      <c r="Y110" s="10">
        <v>1</v>
      </c>
      <c r="Z110" s="10">
        <v>0</v>
      </c>
      <c r="AA110" s="10">
        <v>0</v>
      </c>
      <c r="AB110" s="10">
        <v>0</v>
      </c>
      <c r="AC110" s="10">
        <v>1</v>
      </c>
      <c r="AD110" s="10">
        <v>0</v>
      </c>
      <c r="AE110" s="10">
        <v>0</v>
      </c>
      <c r="AF110" s="10">
        <v>0</v>
      </c>
      <c r="AG110" s="10">
        <v>0</v>
      </c>
      <c r="AH110" s="10">
        <f t="shared" si="2"/>
        <v>2</v>
      </c>
      <c r="AI110" s="10">
        <f t="shared" si="3"/>
        <v>3</v>
      </c>
    </row>
    <row r="111" spans="1:35" x14ac:dyDescent="0.25">
      <c r="A111" s="19"/>
      <c r="B111" s="12" t="s">
        <v>82</v>
      </c>
      <c r="C111" s="23" t="s">
        <v>127</v>
      </c>
      <c r="D111" s="10">
        <v>0</v>
      </c>
      <c r="E111" s="10">
        <v>0</v>
      </c>
      <c r="F111" s="10">
        <v>0</v>
      </c>
      <c r="G111" s="10">
        <v>1</v>
      </c>
      <c r="H111" s="10">
        <v>0</v>
      </c>
      <c r="I111" s="10">
        <v>0</v>
      </c>
      <c r="J111" s="10">
        <v>1</v>
      </c>
      <c r="K111" s="10">
        <v>0</v>
      </c>
      <c r="L111" s="10">
        <v>9</v>
      </c>
      <c r="M111" s="10">
        <v>0</v>
      </c>
      <c r="N111" s="10">
        <v>0</v>
      </c>
      <c r="O111" s="10">
        <v>0</v>
      </c>
      <c r="P111" s="10">
        <v>0</v>
      </c>
      <c r="Q111" s="10">
        <v>14</v>
      </c>
      <c r="R111" s="10">
        <v>0</v>
      </c>
      <c r="S111" s="10">
        <v>0</v>
      </c>
      <c r="T111" s="10">
        <v>0</v>
      </c>
      <c r="U111" s="10">
        <v>0</v>
      </c>
      <c r="V111" s="10">
        <v>1</v>
      </c>
      <c r="W111" s="10">
        <v>0</v>
      </c>
      <c r="X111" s="10">
        <v>0</v>
      </c>
      <c r="Y111" s="10">
        <v>0</v>
      </c>
      <c r="Z111" s="10">
        <v>0</v>
      </c>
      <c r="AA111" s="10">
        <v>0</v>
      </c>
      <c r="AB111" s="10">
        <v>0</v>
      </c>
      <c r="AC111" s="10">
        <v>0</v>
      </c>
      <c r="AD111" s="10">
        <v>2</v>
      </c>
      <c r="AE111" s="10">
        <v>0</v>
      </c>
      <c r="AF111" s="10">
        <v>0</v>
      </c>
      <c r="AG111" s="10">
        <v>0</v>
      </c>
      <c r="AH111" s="10">
        <f t="shared" si="2"/>
        <v>13</v>
      </c>
      <c r="AI111" s="10">
        <f t="shared" si="3"/>
        <v>15</v>
      </c>
    </row>
    <row r="112" spans="1:35" x14ac:dyDescent="0.25">
      <c r="A112" s="19"/>
      <c r="B112" s="12" t="s">
        <v>82</v>
      </c>
      <c r="C112" s="23" t="s">
        <v>119</v>
      </c>
      <c r="D112" s="10">
        <v>1</v>
      </c>
      <c r="E112" s="10">
        <v>0</v>
      </c>
      <c r="F112" s="10">
        <v>0</v>
      </c>
      <c r="G112" s="10">
        <v>0</v>
      </c>
      <c r="H112" s="10">
        <v>0</v>
      </c>
      <c r="I112" s="10">
        <v>0</v>
      </c>
      <c r="J112" s="10">
        <v>0</v>
      </c>
      <c r="K112" s="10">
        <v>0</v>
      </c>
      <c r="L112" s="10">
        <v>0</v>
      </c>
      <c r="M112" s="10">
        <v>0</v>
      </c>
      <c r="N112" s="10">
        <v>0</v>
      </c>
      <c r="O112" s="10">
        <v>0</v>
      </c>
      <c r="P112" s="10">
        <v>14</v>
      </c>
      <c r="Q112" s="10">
        <v>14</v>
      </c>
      <c r="R112" s="10">
        <v>0</v>
      </c>
      <c r="S112" s="10">
        <v>0</v>
      </c>
      <c r="T112" s="10">
        <v>0</v>
      </c>
      <c r="U112" s="10">
        <v>0</v>
      </c>
      <c r="V112" s="10">
        <v>0</v>
      </c>
      <c r="W112" s="10">
        <v>0</v>
      </c>
      <c r="X112" s="10">
        <v>0</v>
      </c>
      <c r="Y112" s="10">
        <v>0</v>
      </c>
      <c r="Z112" s="10">
        <v>0</v>
      </c>
      <c r="AA112" s="10">
        <v>0</v>
      </c>
      <c r="AB112" s="10">
        <v>0</v>
      </c>
      <c r="AC112" s="10">
        <v>0</v>
      </c>
      <c r="AD112" s="10">
        <v>0</v>
      </c>
      <c r="AE112" s="10">
        <v>0</v>
      </c>
      <c r="AF112" s="10">
        <v>0</v>
      </c>
      <c r="AG112" s="10">
        <v>0</v>
      </c>
      <c r="AH112" s="10">
        <f t="shared" si="2"/>
        <v>15</v>
      </c>
      <c r="AI112" s="10">
        <f t="shared" si="3"/>
        <v>14</v>
      </c>
    </row>
    <row r="113" spans="1:35" x14ac:dyDescent="0.25">
      <c r="A113" s="19"/>
      <c r="B113" s="20"/>
      <c r="C113" s="21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</row>
    <row r="114" spans="1:35" x14ac:dyDescent="0.25">
      <c r="A114" s="11" t="s">
        <v>128</v>
      </c>
      <c r="B114" s="12" t="s">
        <v>129</v>
      </c>
      <c r="C114" s="18" t="s">
        <v>38</v>
      </c>
      <c r="D114" s="10">
        <v>227</v>
      </c>
      <c r="E114" s="10">
        <v>112</v>
      </c>
      <c r="F114" s="10">
        <v>0</v>
      </c>
      <c r="G114" s="10">
        <v>645</v>
      </c>
      <c r="H114" s="10">
        <v>1050</v>
      </c>
      <c r="I114" s="10">
        <v>0</v>
      </c>
      <c r="J114" s="10">
        <v>1112</v>
      </c>
      <c r="K114" s="10">
        <v>0</v>
      </c>
      <c r="L114" s="10">
        <v>1082</v>
      </c>
      <c r="M114" s="10">
        <v>0</v>
      </c>
      <c r="N114" s="10">
        <v>354</v>
      </c>
      <c r="O114" s="10">
        <v>0</v>
      </c>
      <c r="P114" s="10">
        <v>0</v>
      </c>
      <c r="Q114" s="10">
        <v>884</v>
      </c>
      <c r="R114" s="10">
        <v>124</v>
      </c>
      <c r="S114" s="10">
        <v>0</v>
      </c>
      <c r="T114" s="10">
        <v>29</v>
      </c>
      <c r="U114" s="10">
        <v>28</v>
      </c>
      <c r="V114" s="10">
        <v>228</v>
      </c>
      <c r="W114" s="10">
        <v>132</v>
      </c>
      <c r="X114" s="10">
        <v>0</v>
      </c>
      <c r="Y114" s="10">
        <v>184</v>
      </c>
      <c r="Z114" s="10">
        <v>905</v>
      </c>
      <c r="AA114" s="10">
        <v>0</v>
      </c>
      <c r="AB114" s="10">
        <v>0</v>
      </c>
      <c r="AC114" s="10">
        <v>234</v>
      </c>
      <c r="AD114" s="10">
        <v>1158</v>
      </c>
      <c r="AE114" s="10">
        <v>25</v>
      </c>
      <c r="AF114" s="10">
        <v>41</v>
      </c>
      <c r="AG114" s="10">
        <v>9</v>
      </c>
      <c r="AH114" s="10">
        <f t="shared" si="2"/>
        <v>6310</v>
      </c>
      <c r="AI114" s="10">
        <f t="shared" si="3"/>
        <v>2253</v>
      </c>
    </row>
    <row r="115" spans="1:35" x14ac:dyDescent="0.25">
      <c r="A115" s="11" t="s">
        <v>130</v>
      </c>
      <c r="B115" s="12" t="s">
        <v>131</v>
      </c>
      <c r="C115" s="18" t="s">
        <v>132</v>
      </c>
      <c r="D115" s="82">
        <v>30</v>
      </c>
      <c r="E115" s="83"/>
      <c r="F115" s="82">
        <v>30</v>
      </c>
      <c r="G115" s="83"/>
      <c r="H115" s="82">
        <v>30</v>
      </c>
      <c r="I115" s="83"/>
      <c r="J115" s="82">
        <v>30</v>
      </c>
      <c r="K115" s="83"/>
      <c r="L115" s="82">
        <v>30</v>
      </c>
      <c r="M115" s="83"/>
      <c r="N115" s="82">
        <v>30</v>
      </c>
      <c r="O115" s="83"/>
      <c r="P115" s="82">
        <v>30</v>
      </c>
      <c r="Q115" s="83"/>
      <c r="R115" s="82">
        <v>30</v>
      </c>
      <c r="S115" s="83"/>
      <c r="T115" s="82">
        <v>30</v>
      </c>
      <c r="U115" s="83"/>
      <c r="V115" s="82">
        <v>30</v>
      </c>
      <c r="W115" s="83"/>
      <c r="X115" s="82">
        <v>30</v>
      </c>
      <c r="Y115" s="83"/>
      <c r="Z115" s="82">
        <v>30</v>
      </c>
      <c r="AA115" s="83"/>
      <c r="AB115" s="82">
        <v>30</v>
      </c>
      <c r="AC115" s="83"/>
      <c r="AD115" s="82">
        <v>30</v>
      </c>
      <c r="AE115" s="83"/>
      <c r="AF115" s="82">
        <v>30</v>
      </c>
      <c r="AG115" s="83"/>
      <c r="AH115" s="82">
        <v>30</v>
      </c>
      <c r="AI115" s="83"/>
    </row>
    <row r="116" spans="1:35" ht="25.5" x14ac:dyDescent="0.25">
      <c r="A116" s="11" t="s">
        <v>133</v>
      </c>
      <c r="B116" s="12" t="s">
        <v>134</v>
      </c>
      <c r="C116" s="18" t="s">
        <v>135</v>
      </c>
      <c r="D116" s="25">
        <f>D17</f>
        <v>94</v>
      </c>
      <c r="E116" s="26">
        <f>E17</f>
        <v>49</v>
      </c>
      <c r="F116" s="25">
        <f t="shared" ref="F116:AI116" si="4">F17</f>
        <v>0</v>
      </c>
      <c r="G116" s="26">
        <f t="shared" si="4"/>
        <v>19</v>
      </c>
      <c r="H116" s="25">
        <f t="shared" si="4"/>
        <v>22</v>
      </c>
      <c r="I116" s="26">
        <f t="shared" si="4"/>
        <v>0</v>
      </c>
      <c r="J116" s="25">
        <f t="shared" si="4"/>
        <v>13</v>
      </c>
      <c r="K116" s="26">
        <f t="shared" si="4"/>
        <v>0</v>
      </c>
      <c r="L116" s="25">
        <f t="shared" si="4"/>
        <v>0</v>
      </c>
      <c r="M116" s="26">
        <f t="shared" si="4"/>
        <v>0</v>
      </c>
      <c r="N116" s="25">
        <f t="shared" si="4"/>
        <v>19</v>
      </c>
      <c r="O116" s="26">
        <f t="shared" si="4"/>
        <v>0</v>
      </c>
      <c r="P116" s="25">
        <f t="shared" si="4"/>
        <v>0</v>
      </c>
      <c r="Q116" s="26">
        <f t="shared" si="4"/>
        <v>17</v>
      </c>
      <c r="R116" s="25">
        <f t="shared" si="4"/>
        <v>0</v>
      </c>
      <c r="S116" s="26">
        <f t="shared" si="4"/>
        <v>0</v>
      </c>
      <c r="T116" s="25">
        <f t="shared" si="4"/>
        <v>8</v>
      </c>
      <c r="U116" s="26">
        <f t="shared" si="4"/>
        <v>5</v>
      </c>
      <c r="V116" s="25">
        <f t="shared" si="4"/>
        <v>2</v>
      </c>
      <c r="W116" s="26">
        <f t="shared" si="4"/>
        <v>8</v>
      </c>
      <c r="X116" s="25">
        <f t="shared" si="4"/>
        <v>0</v>
      </c>
      <c r="Y116" s="26">
        <f t="shared" si="4"/>
        <v>27</v>
      </c>
      <c r="Z116" s="25">
        <f t="shared" si="4"/>
        <v>18</v>
      </c>
      <c r="AA116" s="26">
        <f t="shared" si="4"/>
        <v>0</v>
      </c>
      <c r="AB116" s="25">
        <f t="shared" si="4"/>
        <v>0</v>
      </c>
      <c r="AC116" s="26">
        <f t="shared" si="4"/>
        <v>9</v>
      </c>
      <c r="AD116" s="25">
        <f t="shared" si="4"/>
        <v>67</v>
      </c>
      <c r="AE116" s="26">
        <f t="shared" si="4"/>
        <v>8</v>
      </c>
      <c r="AF116" s="25">
        <f t="shared" si="4"/>
        <v>3</v>
      </c>
      <c r="AG116" s="26">
        <f t="shared" si="4"/>
        <v>0</v>
      </c>
      <c r="AH116" s="25">
        <f t="shared" si="4"/>
        <v>246</v>
      </c>
      <c r="AI116" s="26">
        <f t="shared" si="4"/>
        <v>142</v>
      </c>
    </row>
    <row r="117" spans="1:35" x14ac:dyDescent="0.25">
      <c r="A117" s="11" t="s">
        <v>136</v>
      </c>
      <c r="B117" s="84" t="s">
        <v>137</v>
      </c>
      <c r="C117" s="85"/>
      <c r="D117" s="86">
        <f>(D114+E114)/(D115*31)*100</f>
        <v>36.451612903225808</v>
      </c>
      <c r="E117" s="87"/>
      <c r="F117" s="86">
        <f>(F114+G114)/(F115*28)*100</f>
        <v>76.785714285714292</v>
      </c>
      <c r="G117" s="87"/>
      <c r="H117" s="86">
        <f>(H114+I114)/(H115*31)*100</f>
        <v>112.90322580645163</v>
      </c>
      <c r="I117" s="87"/>
      <c r="J117" s="86">
        <f>(J114+K114)/(J115*30)*100</f>
        <v>123.55555555555556</v>
      </c>
      <c r="K117" s="87"/>
      <c r="L117" s="86">
        <f>(L114+M114)/(L115*30)*100</f>
        <v>120.22222222222223</v>
      </c>
      <c r="M117" s="87"/>
      <c r="N117" s="86">
        <f>(N114+O114)/(N115*30)*100</f>
        <v>39.333333333333329</v>
      </c>
      <c r="O117" s="87"/>
      <c r="P117" s="86">
        <f>(P114+Q114)/(P115*30)*100</f>
        <v>98.222222222222229</v>
      </c>
      <c r="Q117" s="87"/>
      <c r="R117" s="86">
        <f>(R114+S114)/(R115*31)*100</f>
        <v>13.333333333333334</v>
      </c>
      <c r="S117" s="87"/>
      <c r="T117" s="86">
        <f>(T114+U114)/(T115*30)*100</f>
        <v>6.3333333333333339</v>
      </c>
      <c r="U117" s="87"/>
      <c r="V117" s="86">
        <f>(V114+W114)/(V115*31)*100</f>
        <v>38.70967741935484</v>
      </c>
      <c r="W117" s="87"/>
      <c r="X117" s="86">
        <f>(X114+Y114)/(X115*31)*100</f>
        <v>19.78494623655914</v>
      </c>
      <c r="Y117" s="87"/>
      <c r="Z117" s="86">
        <f>(Z114+AA114)/(Z115*30)*100</f>
        <v>100.55555555555556</v>
      </c>
      <c r="AA117" s="87"/>
      <c r="AB117" s="86">
        <f>(AB114+AC114)/(AB115*31)*100</f>
        <v>25.161290322580644</v>
      </c>
      <c r="AC117" s="87"/>
      <c r="AD117" s="86">
        <f>(AD114+AE114)/(AD115*30)*100</f>
        <v>131.44444444444446</v>
      </c>
      <c r="AE117" s="87"/>
      <c r="AF117" s="86">
        <f>(AF114+AG114)/(AF115*31)*100</f>
        <v>5.376344086021505</v>
      </c>
      <c r="AG117" s="87"/>
      <c r="AH117" s="86">
        <f>(AH114+AI114)/(AH115*365)*100</f>
        <v>78.200913242009136</v>
      </c>
      <c r="AI117" s="87"/>
    </row>
    <row r="118" spans="1:35" x14ac:dyDescent="0.25">
      <c r="A118" s="11" t="s">
        <v>138</v>
      </c>
      <c r="B118" s="84" t="s">
        <v>139</v>
      </c>
      <c r="C118" s="85"/>
      <c r="D118" s="86">
        <f>(D36+D37+E36+E37)/(D116+E116)</f>
        <v>1.4615384615384615</v>
      </c>
      <c r="E118" s="87"/>
      <c r="F118" s="86">
        <f>(F36+F37+G36+G37)/(F116+G116)</f>
        <v>29.789473684210527</v>
      </c>
      <c r="G118" s="87"/>
      <c r="H118" s="86">
        <f>(H36+H37+I36+I37)/(H116+I116)</f>
        <v>27.90909090909091</v>
      </c>
      <c r="I118" s="87"/>
      <c r="J118" s="86">
        <f>(J36+J37+K36+K37)/(J116+K116)</f>
        <v>30.846153846153847</v>
      </c>
      <c r="K118" s="87"/>
      <c r="L118" s="86" t="e">
        <f>(L36+L37+M36+M37)/(L116+M116)</f>
        <v>#DIV/0!</v>
      </c>
      <c r="M118" s="87"/>
      <c r="N118" s="86">
        <f>(N36+N37+O36+O37)/(N116+O116)</f>
        <v>20.684210526315791</v>
      </c>
      <c r="O118" s="87"/>
      <c r="P118" s="86">
        <f>(P36+P37+Q36+Q37)/(P116+Q116)</f>
        <v>58.235294117647058</v>
      </c>
      <c r="Q118" s="87"/>
      <c r="R118" s="86" t="e">
        <f>(R36+R37+S36+S37)/(R116+S116)</f>
        <v>#DIV/0!</v>
      </c>
      <c r="S118" s="87"/>
      <c r="T118" s="86">
        <f>(T36+T37+U36+U37)/(T116+U116)</f>
        <v>5.1538461538461542</v>
      </c>
      <c r="U118" s="87"/>
      <c r="V118" s="86">
        <f>(V36+V37+W36+W37)/(V116+W116)</f>
        <v>25.5</v>
      </c>
      <c r="W118" s="87"/>
      <c r="X118" s="86">
        <f>(X36+X37+Y36+Y37)/(X116+Y116)</f>
        <v>6</v>
      </c>
      <c r="Y118" s="87"/>
      <c r="Z118" s="86">
        <f>(Z36+Z37+AA36+AA37)/(Z116+AA116)</f>
        <v>34.444444444444443</v>
      </c>
      <c r="AA118" s="87"/>
      <c r="AB118" s="86">
        <f>(AB36+AB37+AC36+AC37)/(AB116+AC116)</f>
        <v>27.222222222222221</v>
      </c>
      <c r="AC118" s="87"/>
      <c r="AD118" s="86">
        <f>(AD36+AD37+AE36+AE37)/(AD116+AE116)</f>
        <v>5.0933333333333337</v>
      </c>
      <c r="AE118" s="87"/>
      <c r="AF118" s="86">
        <f>(AF36+AF37+AG36+AG37)/(AF116+AG116)</f>
        <v>14.333333333333334</v>
      </c>
      <c r="AG118" s="87"/>
      <c r="AH118" s="86">
        <f>(AH36+AH37+AI36+AI37)/(AH116+AI116)</f>
        <v>12.75</v>
      </c>
      <c r="AI118" s="87"/>
    </row>
    <row r="119" spans="1:35" x14ac:dyDescent="0.25">
      <c r="A119" s="11" t="s">
        <v>140</v>
      </c>
      <c r="B119" s="84" t="s">
        <v>141</v>
      </c>
      <c r="C119" s="85"/>
      <c r="D119" s="86">
        <f>((D115*31)-D114-E114)/(D116+E116)</f>
        <v>4.1328671328671325</v>
      </c>
      <c r="E119" s="87"/>
      <c r="F119" s="86">
        <f>((F115*28)-F114-G114)/(F116+G116)</f>
        <v>10.263157894736842</v>
      </c>
      <c r="G119" s="87"/>
      <c r="H119" s="86">
        <f>((H115*31)-H114-I114)/(H116+I116)</f>
        <v>-5.4545454545454541</v>
      </c>
      <c r="I119" s="87"/>
      <c r="J119" s="86">
        <f>((J115*30)-J114-K114)/(J116+K116)</f>
        <v>-16.307692307692307</v>
      </c>
      <c r="K119" s="87"/>
      <c r="L119" s="86" t="e">
        <f>((L115*30)-L114-M114)/(L116+M116)</f>
        <v>#DIV/0!</v>
      </c>
      <c r="M119" s="87"/>
      <c r="N119" s="86">
        <f>((N115*30)-N114-O114)/(N116+O116)</f>
        <v>28.736842105263158</v>
      </c>
      <c r="O119" s="87"/>
      <c r="P119" s="86">
        <f>((P115*30)-P114-Q114)/(P116+Q116)</f>
        <v>0.94117647058823528</v>
      </c>
      <c r="Q119" s="87"/>
      <c r="R119" s="86" t="e">
        <f>((R115*31)-R114-S114)/(R116+S116)</f>
        <v>#DIV/0!</v>
      </c>
      <c r="S119" s="87"/>
      <c r="T119" s="86">
        <f>((T115*30)-T114-U114)/(T116+U116)</f>
        <v>64.84615384615384</v>
      </c>
      <c r="U119" s="87"/>
      <c r="V119" s="86">
        <f>((V115*31)-V114-W114)/(V116+W116)</f>
        <v>57</v>
      </c>
      <c r="W119" s="87"/>
      <c r="X119" s="86">
        <f>((X115*31)-X114-Y114)/(X116+Y116)</f>
        <v>27.62962962962963</v>
      </c>
      <c r="Y119" s="87"/>
      <c r="Z119" s="86">
        <f>((Z115*30)-Z114-AA114)/(Z116+AA116)</f>
        <v>-0.27777777777777779</v>
      </c>
      <c r="AA119" s="87"/>
      <c r="AB119" s="86">
        <f>((AB115*31)-AB114-AC114)/(AB116+AC116)</f>
        <v>77.333333333333329</v>
      </c>
      <c r="AC119" s="87"/>
      <c r="AD119" s="86">
        <f>((AD115*30)-AD114-AE114)/(AD116+AE116)</f>
        <v>-3.7733333333333334</v>
      </c>
      <c r="AE119" s="87"/>
      <c r="AF119" s="86">
        <f>((AF115*31)-AF114-AG114)/(AF116+AG116)</f>
        <v>293.33333333333331</v>
      </c>
      <c r="AG119" s="87"/>
      <c r="AH119" s="86">
        <f>((AH115*365)-AH114-AI114)/(AH116+AI116)</f>
        <v>6.1520618556701034</v>
      </c>
      <c r="AI119" s="87"/>
    </row>
    <row r="120" spans="1:35" x14ac:dyDescent="0.25">
      <c r="A120" s="11" t="s">
        <v>142</v>
      </c>
      <c r="B120" s="84" t="s">
        <v>143</v>
      </c>
      <c r="C120" s="85"/>
      <c r="D120" s="86">
        <f>(D116+E116)/D115</f>
        <v>4.7666666666666666</v>
      </c>
      <c r="E120" s="87"/>
      <c r="F120" s="86">
        <f>(F116+G116)/F115</f>
        <v>0.6333333333333333</v>
      </c>
      <c r="G120" s="87"/>
      <c r="H120" s="86">
        <f>(H116+I116)/H115</f>
        <v>0.73333333333333328</v>
      </c>
      <c r="I120" s="87"/>
      <c r="J120" s="86">
        <f>(J116+K116)/J115</f>
        <v>0.43333333333333335</v>
      </c>
      <c r="K120" s="87"/>
      <c r="L120" s="86">
        <f>(L116+M116)/L115</f>
        <v>0</v>
      </c>
      <c r="M120" s="87"/>
      <c r="N120" s="86">
        <f>(N116+O116)/N115</f>
        <v>0.6333333333333333</v>
      </c>
      <c r="O120" s="87"/>
      <c r="P120" s="86">
        <f>(P116+Q116)/P115</f>
        <v>0.56666666666666665</v>
      </c>
      <c r="Q120" s="87"/>
      <c r="R120" s="86">
        <f>(R116+S116)/R115</f>
        <v>0</v>
      </c>
      <c r="S120" s="87"/>
      <c r="T120" s="86">
        <f>(T116+U116)/T115</f>
        <v>0.43333333333333335</v>
      </c>
      <c r="U120" s="87"/>
      <c r="V120" s="86">
        <f>(V116+W116)/V115</f>
        <v>0.33333333333333331</v>
      </c>
      <c r="W120" s="87"/>
      <c r="X120" s="86">
        <f>(X116+Y116)/X115</f>
        <v>0.9</v>
      </c>
      <c r="Y120" s="87"/>
      <c r="Z120" s="86">
        <f>(Z116+AA116)/Z115</f>
        <v>0.6</v>
      </c>
      <c r="AA120" s="87"/>
      <c r="AB120" s="86">
        <f>(AB116+AC116)/AB115</f>
        <v>0.3</v>
      </c>
      <c r="AC120" s="87"/>
      <c r="AD120" s="86">
        <f>(AD116+AE116)/AD115</f>
        <v>2.5</v>
      </c>
      <c r="AE120" s="87"/>
      <c r="AF120" s="86">
        <f>(AF116+AG116)/AF115</f>
        <v>0.1</v>
      </c>
      <c r="AG120" s="87"/>
      <c r="AH120" s="86">
        <f>(AH116+AI116)/AH115/12</f>
        <v>1.0777777777777777</v>
      </c>
      <c r="AI120" s="87"/>
    </row>
  </sheetData>
  <mergeCells count="104">
    <mergeCell ref="AB120:AC120"/>
    <mergeCell ref="AD120:AE120"/>
    <mergeCell ref="AF120:AG120"/>
    <mergeCell ref="AH120:AI120"/>
    <mergeCell ref="L120:M120"/>
    <mergeCell ref="N120:O120"/>
    <mergeCell ref="P120:Q120"/>
    <mergeCell ref="R120:S120"/>
    <mergeCell ref="T120:U120"/>
    <mergeCell ref="V120:W120"/>
    <mergeCell ref="Z119:AA119"/>
    <mergeCell ref="AB119:AC119"/>
    <mergeCell ref="AD119:AE119"/>
    <mergeCell ref="AF119:AG119"/>
    <mergeCell ref="AH119:AI119"/>
    <mergeCell ref="B120:C120"/>
    <mergeCell ref="D120:E120"/>
    <mergeCell ref="F120:G120"/>
    <mergeCell ref="H120:I120"/>
    <mergeCell ref="J120:K120"/>
    <mergeCell ref="N119:O119"/>
    <mergeCell ref="P119:Q119"/>
    <mergeCell ref="R119:S119"/>
    <mergeCell ref="T119:U119"/>
    <mergeCell ref="V119:W119"/>
    <mergeCell ref="X119:Y119"/>
    <mergeCell ref="B119:C119"/>
    <mergeCell ref="D119:E119"/>
    <mergeCell ref="F119:G119"/>
    <mergeCell ref="H119:I119"/>
    <mergeCell ref="J119:K119"/>
    <mergeCell ref="L119:M119"/>
    <mergeCell ref="X120:Y120"/>
    <mergeCell ref="Z120:AA120"/>
    <mergeCell ref="X118:Y118"/>
    <mergeCell ref="Z118:AA118"/>
    <mergeCell ref="AB118:AC118"/>
    <mergeCell ref="AD118:AE118"/>
    <mergeCell ref="AF118:AG118"/>
    <mergeCell ref="AH118:AI118"/>
    <mergeCell ref="L118:M118"/>
    <mergeCell ref="N118:O118"/>
    <mergeCell ref="P118:Q118"/>
    <mergeCell ref="R118:S118"/>
    <mergeCell ref="T118:U118"/>
    <mergeCell ref="V118:W118"/>
    <mergeCell ref="B118:C118"/>
    <mergeCell ref="D118:E118"/>
    <mergeCell ref="F118:G118"/>
    <mergeCell ref="H118:I118"/>
    <mergeCell ref="J118:K118"/>
    <mergeCell ref="N117:O117"/>
    <mergeCell ref="P117:Q117"/>
    <mergeCell ref="R117:S117"/>
    <mergeCell ref="T117:U117"/>
    <mergeCell ref="AB115:AC115"/>
    <mergeCell ref="AD115:AE115"/>
    <mergeCell ref="AF115:AG115"/>
    <mergeCell ref="AH115:AI115"/>
    <mergeCell ref="B117:C117"/>
    <mergeCell ref="D117:E117"/>
    <mergeCell ref="F117:G117"/>
    <mergeCell ref="H117:I117"/>
    <mergeCell ref="J117:K117"/>
    <mergeCell ref="L117:M117"/>
    <mergeCell ref="P115:Q115"/>
    <mergeCell ref="R115:S115"/>
    <mergeCell ref="T115:U115"/>
    <mergeCell ref="V115:W115"/>
    <mergeCell ref="X115:Y115"/>
    <mergeCell ref="Z115:AA115"/>
    <mergeCell ref="Z117:AA117"/>
    <mergeCell ref="AB117:AC117"/>
    <mergeCell ref="AD117:AE117"/>
    <mergeCell ref="AF117:AG117"/>
    <mergeCell ref="AH117:AI117"/>
    <mergeCell ref="V117:W117"/>
    <mergeCell ref="X117:Y117"/>
    <mergeCell ref="D115:E115"/>
    <mergeCell ref="F115:G115"/>
    <mergeCell ref="H115:I115"/>
    <mergeCell ref="J115:K115"/>
    <mergeCell ref="L115:M115"/>
    <mergeCell ref="N115:O115"/>
    <mergeCell ref="N6:O6"/>
    <mergeCell ref="P6:Q6"/>
    <mergeCell ref="R6:S6"/>
    <mergeCell ref="A1:AI2"/>
    <mergeCell ref="A5:A7"/>
    <mergeCell ref="B5:C7"/>
    <mergeCell ref="D5:AG5"/>
    <mergeCell ref="AH5:AI6"/>
    <mergeCell ref="D6:E6"/>
    <mergeCell ref="F6:G6"/>
    <mergeCell ref="H6:I6"/>
    <mergeCell ref="J6:K6"/>
    <mergeCell ref="L6:M6"/>
    <mergeCell ref="Z6:AA6"/>
    <mergeCell ref="AB6:AC6"/>
    <mergeCell ref="AD6:AE6"/>
    <mergeCell ref="AF6:AG6"/>
    <mergeCell ref="T6:U6"/>
    <mergeCell ref="V6:W6"/>
    <mergeCell ref="X6:Y6"/>
  </mergeCells>
  <pageMargins left="0.7" right="0.7" top="0.75" bottom="0.75" header="0.3" footer="0.3"/>
  <pageSetup paperSize="9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20"/>
  <sheetViews>
    <sheetView workbookViewId="0">
      <pane xSplit="3" ySplit="7" topLeftCell="D26" activePane="bottomRight" state="frozen"/>
      <selection pane="topRight" activeCell="D1" sqref="D1"/>
      <selection pane="bottomLeft" activeCell="A8" sqref="A8"/>
      <selection pane="bottomRight" activeCell="D8" sqref="D8:AG114"/>
    </sheetView>
  </sheetViews>
  <sheetFormatPr defaultRowHeight="15" x14ac:dyDescent="0.25"/>
  <cols>
    <col min="1" max="1" width="3.42578125" customWidth="1"/>
    <col min="2" max="2" width="2.85546875" customWidth="1"/>
    <col min="3" max="3" width="21.85546875" bestFit="1" customWidth="1"/>
    <col min="4" max="6" width="4" bestFit="1" customWidth="1"/>
    <col min="7" max="7" width="5.140625" bestFit="1" customWidth="1"/>
    <col min="8" max="8" width="5" bestFit="1" customWidth="1"/>
    <col min="9" max="9" width="4" bestFit="1" customWidth="1"/>
    <col min="10" max="10" width="5" bestFit="1" customWidth="1"/>
    <col min="11" max="11" width="4" bestFit="1" customWidth="1"/>
    <col min="12" max="12" width="5" bestFit="1" customWidth="1"/>
    <col min="13" max="17" width="4" customWidth="1"/>
    <col min="18" max="25" width="4" bestFit="1" customWidth="1"/>
    <col min="26" max="26" width="5" bestFit="1" customWidth="1"/>
    <col min="27" max="29" width="4" bestFit="1" customWidth="1"/>
    <col min="30" max="30" width="5" bestFit="1" customWidth="1"/>
    <col min="31" max="33" width="4" bestFit="1" customWidth="1"/>
    <col min="34" max="35" width="5" bestFit="1" customWidth="1"/>
  </cols>
  <sheetData>
    <row r="1" spans="1:35" x14ac:dyDescent="0.25">
      <c r="A1" s="63" t="s">
        <v>0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  <c r="AH1" s="63"/>
      <c r="AI1" s="63"/>
    </row>
    <row r="2" spans="1:35" x14ac:dyDescent="0.25">
      <c r="A2" s="63"/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63"/>
      <c r="AI2" s="63"/>
    </row>
    <row r="3" spans="1:35" x14ac:dyDescent="0.25">
      <c r="A3" s="1" t="s">
        <v>1</v>
      </c>
      <c r="B3" s="2"/>
      <c r="C3" s="1" t="s">
        <v>2</v>
      </c>
      <c r="D3" s="3"/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</row>
    <row r="4" spans="1:35" x14ac:dyDescent="0.25">
      <c r="A4" s="1"/>
      <c r="B4" s="2"/>
      <c r="C4" s="5"/>
      <c r="D4" s="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</row>
    <row r="5" spans="1:35" x14ac:dyDescent="0.25">
      <c r="A5" s="64" t="s">
        <v>3</v>
      </c>
      <c r="B5" s="67" t="s">
        <v>4</v>
      </c>
      <c r="C5" s="68"/>
      <c r="D5" s="73" t="s">
        <v>5</v>
      </c>
      <c r="E5" s="74"/>
      <c r="F5" s="74"/>
      <c r="G5" s="74"/>
      <c r="H5" s="74"/>
      <c r="I5" s="74"/>
      <c r="J5" s="74"/>
      <c r="K5" s="74"/>
      <c r="L5" s="74"/>
      <c r="M5" s="74"/>
      <c r="N5" s="74"/>
      <c r="O5" s="74"/>
      <c r="P5" s="74"/>
      <c r="Q5" s="74"/>
      <c r="R5" s="74"/>
      <c r="S5" s="74"/>
      <c r="T5" s="74"/>
      <c r="U5" s="74"/>
      <c r="V5" s="74"/>
      <c r="W5" s="74"/>
      <c r="X5" s="74"/>
      <c r="Y5" s="74"/>
      <c r="Z5" s="74"/>
      <c r="AA5" s="74"/>
      <c r="AB5" s="74"/>
      <c r="AC5" s="74"/>
      <c r="AD5" s="74"/>
      <c r="AE5" s="74"/>
      <c r="AF5" s="74"/>
      <c r="AG5" s="75"/>
      <c r="AH5" s="76" t="s">
        <v>6</v>
      </c>
      <c r="AI5" s="77"/>
    </row>
    <row r="6" spans="1:35" x14ac:dyDescent="0.25">
      <c r="A6" s="65"/>
      <c r="B6" s="69"/>
      <c r="C6" s="70"/>
      <c r="D6" s="80" t="s">
        <v>144</v>
      </c>
      <c r="E6" s="81"/>
      <c r="F6" s="80" t="s">
        <v>145</v>
      </c>
      <c r="G6" s="81"/>
      <c r="H6" s="80" t="s">
        <v>146</v>
      </c>
      <c r="I6" s="81"/>
      <c r="J6" s="80" t="s">
        <v>147</v>
      </c>
      <c r="K6" s="81"/>
      <c r="L6" s="88" t="s">
        <v>148</v>
      </c>
      <c r="M6" s="89"/>
      <c r="N6" s="88" t="s">
        <v>149</v>
      </c>
      <c r="O6" s="89"/>
      <c r="P6" s="88" t="s">
        <v>150</v>
      </c>
      <c r="Q6" s="89"/>
      <c r="R6" s="80" t="s">
        <v>151</v>
      </c>
      <c r="S6" s="81"/>
      <c r="T6" s="80" t="s">
        <v>152</v>
      </c>
      <c r="U6" s="81"/>
      <c r="V6" s="80" t="s">
        <v>153</v>
      </c>
      <c r="W6" s="81"/>
      <c r="X6" s="80" t="s">
        <v>154</v>
      </c>
      <c r="Y6" s="81"/>
      <c r="Z6" s="80" t="s">
        <v>155</v>
      </c>
      <c r="AA6" s="81"/>
      <c r="AB6" s="80" t="s">
        <v>156</v>
      </c>
      <c r="AC6" s="81"/>
      <c r="AD6" s="80" t="s">
        <v>157</v>
      </c>
      <c r="AE6" s="81"/>
      <c r="AF6" s="80" t="s">
        <v>158</v>
      </c>
      <c r="AG6" s="81"/>
      <c r="AH6" s="78"/>
      <c r="AI6" s="79"/>
    </row>
    <row r="7" spans="1:35" ht="15.75" thickBot="1" x14ac:dyDescent="0.3">
      <c r="A7" s="66"/>
      <c r="B7" s="71"/>
      <c r="C7" s="72"/>
      <c r="D7" s="6" t="s">
        <v>7</v>
      </c>
      <c r="E7" s="6" t="s">
        <v>8</v>
      </c>
      <c r="F7" s="6" t="s">
        <v>7</v>
      </c>
      <c r="G7" s="6" t="s">
        <v>8</v>
      </c>
      <c r="H7" s="6" t="s">
        <v>7</v>
      </c>
      <c r="I7" s="6" t="s">
        <v>8</v>
      </c>
      <c r="J7" s="6" t="s">
        <v>7</v>
      </c>
      <c r="K7" s="6" t="s">
        <v>8</v>
      </c>
      <c r="L7" s="6" t="s">
        <v>7</v>
      </c>
      <c r="M7" s="6" t="s">
        <v>8</v>
      </c>
      <c r="N7" s="6" t="s">
        <v>7</v>
      </c>
      <c r="O7" s="6" t="s">
        <v>8</v>
      </c>
      <c r="P7" s="6" t="s">
        <v>7</v>
      </c>
      <c r="Q7" s="6" t="s">
        <v>8</v>
      </c>
      <c r="R7" s="6" t="s">
        <v>7</v>
      </c>
      <c r="S7" s="6" t="s">
        <v>8</v>
      </c>
      <c r="T7" s="6" t="s">
        <v>7</v>
      </c>
      <c r="U7" s="6" t="s">
        <v>8</v>
      </c>
      <c r="V7" s="6" t="s">
        <v>7</v>
      </c>
      <c r="W7" s="6" t="s">
        <v>8</v>
      </c>
      <c r="X7" s="6" t="s">
        <v>7</v>
      </c>
      <c r="Y7" s="6" t="s">
        <v>8</v>
      </c>
      <c r="Z7" s="6" t="s">
        <v>7</v>
      </c>
      <c r="AA7" s="6" t="s">
        <v>8</v>
      </c>
      <c r="AB7" s="6" t="s">
        <v>7</v>
      </c>
      <c r="AC7" s="6" t="s">
        <v>8</v>
      </c>
      <c r="AD7" s="6" t="s">
        <v>7</v>
      </c>
      <c r="AE7" s="6" t="s">
        <v>8</v>
      </c>
      <c r="AF7" s="6" t="s">
        <v>7</v>
      </c>
      <c r="AG7" s="6" t="s">
        <v>8</v>
      </c>
      <c r="AH7" s="6" t="s">
        <v>7</v>
      </c>
      <c r="AI7" s="6" t="s">
        <v>8</v>
      </c>
    </row>
    <row r="8" spans="1:35" ht="15.75" thickTop="1" x14ac:dyDescent="0.25">
      <c r="A8" s="7" t="s">
        <v>9</v>
      </c>
      <c r="B8" s="8" t="s">
        <v>10</v>
      </c>
      <c r="C8" s="9"/>
      <c r="D8" s="10">
        <v>132</v>
      </c>
      <c r="E8" s="10">
        <v>49</v>
      </c>
      <c r="F8" s="10">
        <v>0</v>
      </c>
      <c r="G8" s="10">
        <v>46</v>
      </c>
      <c r="H8" s="10">
        <v>49</v>
      </c>
      <c r="I8" s="10">
        <v>0</v>
      </c>
      <c r="J8" s="10">
        <v>49</v>
      </c>
      <c r="K8" s="10">
        <v>0</v>
      </c>
      <c r="L8" s="10">
        <v>41</v>
      </c>
      <c r="M8" s="10">
        <v>0</v>
      </c>
      <c r="N8" s="10">
        <v>24</v>
      </c>
      <c r="O8" s="10">
        <v>0</v>
      </c>
      <c r="P8" s="10">
        <v>0</v>
      </c>
      <c r="Q8" s="10">
        <v>35</v>
      </c>
      <c r="R8" s="10">
        <v>6</v>
      </c>
      <c r="S8" s="10">
        <v>0</v>
      </c>
      <c r="T8" s="10">
        <v>7</v>
      </c>
      <c r="U8" s="10">
        <v>4</v>
      </c>
      <c r="V8" s="10">
        <v>9</v>
      </c>
      <c r="W8" s="10">
        <v>11</v>
      </c>
      <c r="X8" s="10">
        <v>0</v>
      </c>
      <c r="Y8" s="10">
        <v>41</v>
      </c>
      <c r="Z8" s="10">
        <v>63</v>
      </c>
      <c r="AA8" s="10">
        <v>0</v>
      </c>
      <c r="AB8" s="10">
        <v>0</v>
      </c>
      <c r="AC8" s="10">
        <v>14</v>
      </c>
      <c r="AD8" s="10">
        <v>99</v>
      </c>
      <c r="AE8" s="10">
        <v>0</v>
      </c>
      <c r="AF8" s="10">
        <v>4</v>
      </c>
      <c r="AG8" s="10">
        <v>0</v>
      </c>
      <c r="AH8" s="10">
        <f>SUMIF($D$7:$AG$7,"L",D8:AG8)</f>
        <v>483</v>
      </c>
      <c r="AI8" s="10">
        <f>SUMIF($D$7:$AG$7,"P",D8:AG8)</f>
        <v>200</v>
      </c>
    </row>
    <row r="9" spans="1:35" x14ac:dyDescent="0.25">
      <c r="A9" s="11"/>
      <c r="B9" s="27"/>
      <c r="C9" s="13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</row>
    <row r="10" spans="1:35" x14ac:dyDescent="0.25">
      <c r="A10" s="11" t="s">
        <v>11</v>
      </c>
      <c r="B10" s="14" t="s">
        <v>12</v>
      </c>
      <c r="C10" s="13"/>
      <c r="D10" s="10">
        <v>6</v>
      </c>
      <c r="E10" s="10">
        <v>2</v>
      </c>
      <c r="F10" s="10">
        <v>0</v>
      </c>
      <c r="G10" s="10">
        <v>22</v>
      </c>
      <c r="H10" s="10">
        <v>33</v>
      </c>
      <c r="I10" s="10">
        <v>0</v>
      </c>
      <c r="J10" s="10">
        <v>33</v>
      </c>
      <c r="K10" s="10">
        <v>0</v>
      </c>
      <c r="L10" s="10">
        <v>35</v>
      </c>
      <c r="M10" s="10">
        <v>0</v>
      </c>
      <c r="N10" s="10">
        <v>6</v>
      </c>
      <c r="O10" s="10">
        <v>0</v>
      </c>
      <c r="P10" s="10">
        <v>0</v>
      </c>
      <c r="Q10" s="10">
        <v>21</v>
      </c>
      <c r="R10" s="10">
        <v>4</v>
      </c>
      <c r="S10" s="10">
        <v>0</v>
      </c>
      <c r="T10" s="10">
        <v>1</v>
      </c>
      <c r="U10" s="10">
        <v>0</v>
      </c>
      <c r="V10" s="10">
        <v>8</v>
      </c>
      <c r="W10" s="10">
        <v>8</v>
      </c>
      <c r="X10" s="10">
        <v>0</v>
      </c>
      <c r="Y10" s="10">
        <v>4</v>
      </c>
      <c r="Z10" s="10">
        <v>31</v>
      </c>
      <c r="AA10" s="10">
        <v>0</v>
      </c>
      <c r="AB10" s="10">
        <v>0</v>
      </c>
      <c r="AC10" s="10">
        <v>14</v>
      </c>
      <c r="AD10" s="10">
        <v>7</v>
      </c>
      <c r="AE10" s="10">
        <v>0</v>
      </c>
      <c r="AF10" s="10">
        <v>2</v>
      </c>
      <c r="AG10" s="10">
        <v>0</v>
      </c>
      <c r="AH10" s="10">
        <f>SUMIF($D$7:$AG$7,"L",D10:AG10)</f>
        <v>166</v>
      </c>
      <c r="AI10" s="10">
        <f t="shared" ref="AI10:AI70" si="0">SUMIF($D$7:$AG$7,"P",D10:AG10)</f>
        <v>71</v>
      </c>
    </row>
    <row r="11" spans="1:35" x14ac:dyDescent="0.25">
      <c r="A11" s="11"/>
      <c r="B11" s="27"/>
      <c r="C11" s="13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</row>
    <row r="12" spans="1:35" x14ac:dyDescent="0.25">
      <c r="A12" s="11" t="s">
        <v>13</v>
      </c>
      <c r="B12" s="14" t="s">
        <v>14</v>
      </c>
      <c r="C12" s="13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</row>
    <row r="13" spans="1:35" x14ac:dyDescent="0.25">
      <c r="A13" s="11"/>
      <c r="B13" s="27" t="s">
        <v>15</v>
      </c>
      <c r="C13" s="13" t="s">
        <v>16</v>
      </c>
      <c r="D13" s="10">
        <v>0</v>
      </c>
      <c r="E13" s="10">
        <v>0</v>
      </c>
      <c r="F13" s="10">
        <v>0</v>
      </c>
      <c r="G13" s="10">
        <v>0</v>
      </c>
      <c r="H13" s="10">
        <v>0</v>
      </c>
      <c r="I13" s="10">
        <v>0</v>
      </c>
      <c r="J13" s="10">
        <v>0</v>
      </c>
      <c r="K13" s="10">
        <v>0</v>
      </c>
      <c r="L13" s="10">
        <v>0</v>
      </c>
      <c r="M13" s="10">
        <v>0</v>
      </c>
      <c r="N13" s="10">
        <v>0</v>
      </c>
      <c r="O13" s="10">
        <v>0</v>
      </c>
      <c r="P13" s="10">
        <v>21</v>
      </c>
      <c r="Q13" s="10">
        <v>21</v>
      </c>
      <c r="R13" s="10">
        <v>0</v>
      </c>
      <c r="S13" s="10">
        <v>0</v>
      </c>
      <c r="T13" s="10">
        <v>0</v>
      </c>
      <c r="U13" s="10">
        <v>0</v>
      </c>
      <c r="V13" s="10">
        <v>0</v>
      </c>
      <c r="W13" s="10">
        <v>0</v>
      </c>
      <c r="X13" s="10">
        <v>0</v>
      </c>
      <c r="Y13" s="10">
        <v>0</v>
      </c>
      <c r="Z13" s="10">
        <v>0</v>
      </c>
      <c r="AA13" s="10">
        <v>0</v>
      </c>
      <c r="AB13" s="10">
        <v>0</v>
      </c>
      <c r="AC13" s="10">
        <v>0</v>
      </c>
      <c r="AD13" s="10">
        <v>0</v>
      </c>
      <c r="AE13" s="10">
        <v>0</v>
      </c>
      <c r="AF13" s="10">
        <v>0</v>
      </c>
      <c r="AG13" s="10">
        <v>0</v>
      </c>
      <c r="AH13" s="10">
        <f t="shared" ref="AH13:AH70" si="1">SUMIF($D$7:$AG$7,"L",D13:AG13)</f>
        <v>21</v>
      </c>
      <c r="AI13" s="10">
        <f t="shared" si="0"/>
        <v>21</v>
      </c>
    </row>
    <row r="14" spans="1:35" x14ac:dyDescent="0.25">
      <c r="A14" s="11"/>
      <c r="B14" s="27" t="s">
        <v>17</v>
      </c>
      <c r="C14" s="13" t="s">
        <v>18</v>
      </c>
      <c r="D14" s="10">
        <v>126</v>
      </c>
      <c r="E14" s="10">
        <v>47</v>
      </c>
      <c r="F14" s="10">
        <v>0</v>
      </c>
      <c r="G14" s="10">
        <v>24</v>
      </c>
      <c r="H14" s="10">
        <v>16</v>
      </c>
      <c r="I14" s="10">
        <v>0</v>
      </c>
      <c r="J14" s="10">
        <v>16</v>
      </c>
      <c r="K14" s="10">
        <v>0</v>
      </c>
      <c r="L14" s="10">
        <v>6</v>
      </c>
      <c r="M14" s="10">
        <v>0</v>
      </c>
      <c r="N14" s="10">
        <v>18</v>
      </c>
      <c r="O14" s="10">
        <v>0</v>
      </c>
      <c r="P14" s="10">
        <v>0</v>
      </c>
      <c r="Q14" s="10">
        <v>14</v>
      </c>
      <c r="R14" s="10">
        <v>2</v>
      </c>
      <c r="S14" s="10">
        <v>0</v>
      </c>
      <c r="T14" s="10">
        <v>6</v>
      </c>
      <c r="U14" s="10">
        <v>4</v>
      </c>
      <c r="V14" s="10">
        <v>1</v>
      </c>
      <c r="W14" s="10">
        <v>3</v>
      </c>
      <c r="X14" s="10">
        <v>0</v>
      </c>
      <c r="Y14" s="10">
        <v>37</v>
      </c>
      <c r="Z14" s="10">
        <v>32</v>
      </c>
      <c r="AA14" s="10">
        <v>0</v>
      </c>
      <c r="AB14" s="10">
        <v>0</v>
      </c>
      <c r="AC14" s="10">
        <v>5</v>
      </c>
      <c r="AD14" s="10">
        <v>92</v>
      </c>
      <c r="AE14" s="10">
        <v>0</v>
      </c>
      <c r="AF14" s="10">
        <v>2</v>
      </c>
      <c r="AG14" s="10">
        <v>0</v>
      </c>
      <c r="AH14" s="10">
        <f t="shared" si="1"/>
        <v>317</v>
      </c>
      <c r="AI14" s="10">
        <f t="shared" si="0"/>
        <v>134</v>
      </c>
    </row>
    <row r="15" spans="1:35" x14ac:dyDescent="0.25">
      <c r="A15" s="11"/>
      <c r="B15" s="27" t="s">
        <v>19</v>
      </c>
      <c r="C15" s="13" t="s">
        <v>20</v>
      </c>
      <c r="D15" s="10">
        <v>0</v>
      </c>
      <c r="E15" s="10">
        <v>0</v>
      </c>
      <c r="F15" s="10">
        <v>0</v>
      </c>
      <c r="G15" s="10">
        <v>0</v>
      </c>
      <c r="H15" s="10">
        <v>0</v>
      </c>
      <c r="I15" s="10">
        <v>0</v>
      </c>
      <c r="J15" s="10">
        <v>0</v>
      </c>
      <c r="K15" s="10">
        <v>0</v>
      </c>
      <c r="L15" s="10">
        <v>0</v>
      </c>
      <c r="M15" s="10">
        <v>0</v>
      </c>
      <c r="N15" s="10">
        <v>0</v>
      </c>
      <c r="O15" s="10">
        <v>0</v>
      </c>
      <c r="P15" s="10">
        <v>14</v>
      </c>
      <c r="Q15" s="10">
        <v>14</v>
      </c>
      <c r="R15" s="10">
        <v>0</v>
      </c>
      <c r="S15" s="10">
        <v>0</v>
      </c>
      <c r="T15" s="10">
        <v>0</v>
      </c>
      <c r="U15" s="10">
        <v>0</v>
      </c>
      <c r="V15" s="10">
        <v>0</v>
      </c>
      <c r="W15" s="10">
        <v>0</v>
      </c>
      <c r="X15" s="10">
        <v>0</v>
      </c>
      <c r="Y15" s="10">
        <v>0</v>
      </c>
      <c r="Z15" s="10">
        <v>0</v>
      </c>
      <c r="AA15" s="10">
        <v>0</v>
      </c>
      <c r="AB15" s="10">
        <v>0</v>
      </c>
      <c r="AC15" s="10">
        <v>0</v>
      </c>
      <c r="AD15" s="10">
        <v>0</v>
      </c>
      <c r="AE15" s="10">
        <v>0</v>
      </c>
      <c r="AF15" s="10">
        <v>0</v>
      </c>
      <c r="AG15" s="10">
        <v>0</v>
      </c>
      <c r="AH15" s="10">
        <f t="shared" si="1"/>
        <v>14</v>
      </c>
      <c r="AI15" s="10">
        <f t="shared" si="0"/>
        <v>14</v>
      </c>
    </row>
    <row r="16" spans="1:35" x14ac:dyDescent="0.25">
      <c r="A16" s="11"/>
      <c r="B16" s="27"/>
      <c r="C16" s="13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</row>
    <row r="17" spans="1:35" x14ac:dyDescent="0.25">
      <c r="A17" s="11" t="s">
        <v>21</v>
      </c>
      <c r="B17" s="14" t="s">
        <v>22</v>
      </c>
      <c r="C17" s="13"/>
      <c r="D17" s="10">
        <v>123</v>
      </c>
      <c r="E17" s="10">
        <v>49</v>
      </c>
      <c r="F17" s="10">
        <v>0</v>
      </c>
      <c r="G17" s="10">
        <v>21</v>
      </c>
      <c r="H17" s="10">
        <v>33</v>
      </c>
      <c r="I17" s="10">
        <v>0</v>
      </c>
      <c r="J17" s="10">
        <v>23</v>
      </c>
      <c r="K17" s="10">
        <v>0</v>
      </c>
      <c r="L17" s="10">
        <v>10</v>
      </c>
      <c r="M17" s="10">
        <v>0</v>
      </c>
      <c r="N17" s="10">
        <v>12</v>
      </c>
      <c r="O17" s="10">
        <v>0</v>
      </c>
      <c r="P17" s="10">
        <v>0</v>
      </c>
      <c r="Q17" s="10">
        <v>0</v>
      </c>
      <c r="R17" s="10">
        <v>1</v>
      </c>
      <c r="S17" s="10">
        <v>0</v>
      </c>
      <c r="T17" s="10">
        <v>7</v>
      </c>
      <c r="U17" s="10">
        <v>4</v>
      </c>
      <c r="V17" s="10">
        <v>3</v>
      </c>
      <c r="W17" s="10">
        <v>3</v>
      </c>
      <c r="X17" s="10">
        <v>0</v>
      </c>
      <c r="Y17" s="10">
        <v>38</v>
      </c>
      <c r="Z17" s="10">
        <v>32</v>
      </c>
      <c r="AA17" s="10">
        <v>0</v>
      </c>
      <c r="AB17" s="10">
        <v>0</v>
      </c>
      <c r="AC17" s="10">
        <v>7</v>
      </c>
      <c r="AD17" s="10">
        <v>81</v>
      </c>
      <c r="AE17" s="10">
        <v>0</v>
      </c>
      <c r="AF17" s="10">
        <v>2</v>
      </c>
      <c r="AG17" s="10">
        <v>0</v>
      </c>
      <c r="AH17" s="10">
        <f t="shared" si="1"/>
        <v>327</v>
      </c>
      <c r="AI17" s="10">
        <f t="shared" si="0"/>
        <v>122</v>
      </c>
    </row>
    <row r="18" spans="1:35" x14ac:dyDescent="0.25">
      <c r="A18" s="11"/>
      <c r="B18" s="27" t="s">
        <v>15</v>
      </c>
      <c r="C18" s="13" t="s">
        <v>23</v>
      </c>
      <c r="D18" s="10">
        <v>0</v>
      </c>
      <c r="E18" s="10">
        <v>0</v>
      </c>
      <c r="F18" s="10">
        <v>0</v>
      </c>
      <c r="G18" s="10">
        <v>21</v>
      </c>
      <c r="H18" s="10">
        <v>32</v>
      </c>
      <c r="I18" s="10">
        <v>0</v>
      </c>
      <c r="J18" s="10">
        <v>21</v>
      </c>
      <c r="K18" s="10">
        <v>0</v>
      </c>
      <c r="L18" s="10">
        <v>10</v>
      </c>
      <c r="M18" s="10">
        <v>0</v>
      </c>
      <c r="N18" s="10">
        <v>12</v>
      </c>
      <c r="O18" s="10">
        <v>0</v>
      </c>
      <c r="P18" s="10">
        <v>0</v>
      </c>
      <c r="Q18" s="10">
        <v>0</v>
      </c>
      <c r="R18" s="10">
        <v>1</v>
      </c>
      <c r="S18" s="10">
        <v>0</v>
      </c>
      <c r="T18" s="10">
        <v>2</v>
      </c>
      <c r="U18" s="10">
        <v>0</v>
      </c>
      <c r="V18" s="10">
        <v>3</v>
      </c>
      <c r="W18" s="10">
        <v>3</v>
      </c>
      <c r="X18" s="10">
        <v>0</v>
      </c>
      <c r="Y18" s="10">
        <v>3</v>
      </c>
      <c r="Z18" s="10">
        <v>31</v>
      </c>
      <c r="AA18" s="10">
        <v>0</v>
      </c>
      <c r="AB18" s="10">
        <v>0</v>
      </c>
      <c r="AC18" s="10">
        <v>7</v>
      </c>
      <c r="AD18" s="10">
        <v>0</v>
      </c>
      <c r="AE18" s="10">
        <v>0</v>
      </c>
      <c r="AF18" s="10">
        <v>2</v>
      </c>
      <c r="AG18" s="10">
        <v>0</v>
      </c>
      <c r="AH18" s="10">
        <f t="shared" si="1"/>
        <v>114</v>
      </c>
      <c r="AI18" s="10">
        <f t="shared" si="0"/>
        <v>34</v>
      </c>
    </row>
    <row r="19" spans="1:35" x14ac:dyDescent="0.25">
      <c r="A19" s="11"/>
      <c r="B19" s="27" t="s">
        <v>17</v>
      </c>
      <c r="C19" s="13" t="s">
        <v>24</v>
      </c>
      <c r="D19" s="10">
        <v>1</v>
      </c>
      <c r="E19" s="10">
        <v>0</v>
      </c>
      <c r="F19" s="10">
        <v>0</v>
      </c>
      <c r="G19" s="10">
        <v>0</v>
      </c>
      <c r="H19" s="10">
        <v>1</v>
      </c>
      <c r="I19" s="10">
        <v>0</v>
      </c>
      <c r="J19" s="10">
        <v>0</v>
      </c>
      <c r="K19" s="10">
        <v>0</v>
      </c>
      <c r="L19" s="10">
        <v>0</v>
      </c>
      <c r="M19" s="10">
        <v>0</v>
      </c>
      <c r="N19" s="10">
        <v>0</v>
      </c>
      <c r="O19" s="10">
        <v>0</v>
      </c>
      <c r="P19" s="10">
        <v>0</v>
      </c>
      <c r="Q19" s="10">
        <v>0</v>
      </c>
      <c r="R19" s="10">
        <v>0</v>
      </c>
      <c r="S19" s="10">
        <v>0</v>
      </c>
      <c r="T19" s="10">
        <v>0</v>
      </c>
      <c r="U19" s="10">
        <v>1</v>
      </c>
      <c r="V19" s="10">
        <v>0</v>
      </c>
      <c r="W19" s="10">
        <v>0</v>
      </c>
      <c r="X19" s="10">
        <v>0</v>
      </c>
      <c r="Y19" s="10">
        <v>0</v>
      </c>
      <c r="Z19" s="10">
        <v>0</v>
      </c>
      <c r="AA19" s="10">
        <v>0</v>
      </c>
      <c r="AB19" s="10">
        <v>0</v>
      </c>
      <c r="AC19" s="10">
        <v>0</v>
      </c>
      <c r="AD19" s="10">
        <v>0</v>
      </c>
      <c r="AE19" s="10">
        <v>0</v>
      </c>
      <c r="AF19" s="10">
        <v>0</v>
      </c>
      <c r="AG19" s="10">
        <v>0</v>
      </c>
      <c r="AH19" s="10">
        <f t="shared" si="1"/>
        <v>2</v>
      </c>
      <c r="AI19" s="10">
        <f t="shared" si="0"/>
        <v>1</v>
      </c>
    </row>
    <row r="20" spans="1:35" x14ac:dyDescent="0.25">
      <c r="A20" s="11"/>
      <c r="B20" s="27" t="s">
        <v>19</v>
      </c>
      <c r="C20" s="13" t="s">
        <v>25</v>
      </c>
      <c r="D20" s="10">
        <v>0</v>
      </c>
      <c r="E20" s="10">
        <v>0</v>
      </c>
      <c r="F20" s="10">
        <v>0</v>
      </c>
      <c r="G20" s="10">
        <v>0</v>
      </c>
      <c r="H20" s="10">
        <v>0</v>
      </c>
      <c r="I20" s="10">
        <v>0</v>
      </c>
      <c r="J20" s="10">
        <v>0</v>
      </c>
      <c r="K20" s="10">
        <v>0</v>
      </c>
      <c r="L20" s="10">
        <v>0</v>
      </c>
      <c r="M20" s="10">
        <v>0</v>
      </c>
      <c r="N20" s="10">
        <v>0</v>
      </c>
      <c r="O20" s="10">
        <v>0</v>
      </c>
      <c r="P20" s="10">
        <v>0</v>
      </c>
      <c r="Q20" s="10">
        <v>0</v>
      </c>
      <c r="R20" s="10">
        <v>0</v>
      </c>
      <c r="S20" s="10">
        <v>0</v>
      </c>
      <c r="T20" s="10">
        <v>0</v>
      </c>
      <c r="U20" s="10">
        <v>0</v>
      </c>
      <c r="V20" s="10">
        <v>0</v>
      </c>
      <c r="W20" s="10">
        <v>0</v>
      </c>
      <c r="X20" s="10">
        <v>0</v>
      </c>
      <c r="Y20" s="10">
        <v>0</v>
      </c>
      <c r="Z20" s="10">
        <v>0</v>
      </c>
      <c r="AA20" s="10">
        <v>0</v>
      </c>
      <c r="AB20" s="10">
        <v>0</v>
      </c>
      <c r="AC20" s="10">
        <v>0</v>
      </c>
      <c r="AD20" s="10">
        <v>0</v>
      </c>
      <c r="AE20" s="10">
        <v>0</v>
      </c>
      <c r="AF20" s="10">
        <v>0</v>
      </c>
      <c r="AG20" s="10">
        <v>0</v>
      </c>
      <c r="AH20" s="10">
        <f t="shared" si="1"/>
        <v>0</v>
      </c>
      <c r="AI20" s="10">
        <f t="shared" si="0"/>
        <v>0</v>
      </c>
    </row>
    <row r="21" spans="1:35" x14ac:dyDescent="0.25">
      <c r="A21" s="11"/>
      <c r="B21" s="27" t="s">
        <v>26</v>
      </c>
      <c r="C21" s="13" t="s">
        <v>27</v>
      </c>
      <c r="D21" s="10">
        <v>0</v>
      </c>
      <c r="E21" s="10">
        <v>0</v>
      </c>
      <c r="F21" s="10">
        <v>0</v>
      </c>
      <c r="G21" s="10">
        <v>0</v>
      </c>
      <c r="H21" s="10">
        <v>0</v>
      </c>
      <c r="I21" s="10">
        <v>0</v>
      </c>
      <c r="J21" s="10">
        <v>0</v>
      </c>
      <c r="K21" s="10">
        <v>0</v>
      </c>
      <c r="L21" s="10">
        <v>0</v>
      </c>
      <c r="M21" s="10">
        <v>0</v>
      </c>
      <c r="N21" s="10">
        <v>0</v>
      </c>
      <c r="O21" s="10">
        <v>0</v>
      </c>
      <c r="P21" s="10">
        <v>0</v>
      </c>
      <c r="Q21" s="10">
        <v>0</v>
      </c>
      <c r="R21" s="10">
        <v>0</v>
      </c>
      <c r="S21" s="10">
        <v>0</v>
      </c>
      <c r="T21" s="10">
        <v>1</v>
      </c>
      <c r="U21" s="10">
        <v>1</v>
      </c>
      <c r="V21" s="10">
        <v>0</v>
      </c>
      <c r="W21" s="10">
        <v>0</v>
      </c>
      <c r="X21" s="10">
        <v>0</v>
      </c>
      <c r="Y21" s="10">
        <v>0</v>
      </c>
      <c r="Z21" s="10">
        <v>0</v>
      </c>
      <c r="AA21" s="10">
        <v>0</v>
      </c>
      <c r="AB21" s="10">
        <v>0</v>
      </c>
      <c r="AC21" s="10">
        <v>0</v>
      </c>
      <c r="AD21" s="10">
        <v>0</v>
      </c>
      <c r="AE21" s="10">
        <v>0</v>
      </c>
      <c r="AF21" s="10">
        <v>0</v>
      </c>
      <c r="AG21" s="10">
        <v>0</v>
      </c>
      <c r="AH21" s="10">
        <f t="shared" si="1"/>
        <v>1</v>
      </c>
      <c r="AI21" s="10">
        <f t="shared" si="0"/>
        <v>1</v>
      </c>
    </row>
    <row r="22" spans="1:35" x14ac:dyDescent="0.25">
      <c r="A22" s="11"/>
      <c r="B22" s="27" t="s">
        <v>28</v>
      </c>
      <c r="C22" s="13" t="s">
        <v>29</v>
      </c>
      <c r="D22" s="10">
        <v>0</v>
      </c>
      <c r="E22" s="10">
        <v>0</v>
      </c>
      <c r="F22" s="10">
        <v>0</v>
      </c>
      <c r="G22" s="10">
        <v>0</v>
      </c>
      <c r="H22" s="10">
        <v>0</v>
      </c>
      <c r="I22" s="10">
        <v>0</v>
      </c>
      <c r="J22" s="10">
        <v>1</v>
      </c>
      <c r="K22" s="10">
        <v>0</v>
      </c>
      <c r="L22" s="10">
        <v>0</v>
      </c>
      <c r="M22" s="10">
        <v>0</v>
      </c>
      <c r="N22" s="10">
        <v>0</v>
      </c>
      <c r="O22" s="10">
        <v>0</v>
      </c>
      <c r="P22" s="10">
        <v>0</v>
      </c>
      <c r="Q22" s="10">
        <v>0</v>
      </c>
      <c r="R22" s="10">
        <v>0</v>
      </c>
      <c r="S22" s="10">
        <v>0</v>
      </c>
      <c r="T22" s="10">
        <v>0</v>
      </c>
      <c r="U22" s="10">
        <v>0</v>
      </c>
      <c r="V22" s="10">
        <v>0</v>
      </c>
      <c r="W22" s="10">
        <v>0</v>
      </c>
      <c r="X22" s="10">
        <v>0</v>
      </c>
      <c r="Y22" s="10">
        <v>0</v>
      </c>
      <c r="Z22" s="10">
        <v>0</v>
      </c>
      <c r="AA22" s="10">
        <v>0</v>
      </c>
      <c r="AB22" s="10">
        <v>0</v>
      </c>
      <c r="AC22" s="10">
        <v>0</v>
      </c>
      <c r="AD22" s="10">
        <v>0</v>
      </c>
      <c r="AE22" s="10">
        <v>0</v>
      </c>
      <c r="AF22" s="10">
        <v>0</v>
      </c>
      <c r="AG22" s="10">
        <v>0</v>
      </c>
      <c r="AH22" s="10">
        <f t="shared" si="1"/>
        <v>1</v>
      </c>
      <c r="AI22" s="10">
        <f t="shared" si="0"/>
        <v>0</v>
      </c>
    </row>
    <row r="23" spans="1:35" x14ac:dyDescent="0.25">
      <c r="A23" s="11"/>
      <c r="B23" s="27" t="s">
        <v>28</v>
      </c>
      <c r="C23" s="13" t="s">
        <v>30</v>
      </c>
      <c r="D23" s="10">
        <v>122</v>
      </c>
      <c r="E23" s="10">
        <v>49</v>
      </c>
      <c r="F23" s="10">
        <v>0</v>
      </c>
      <c r="G23" s="10">
        <v>0</v>
      </c>
      <c r="H23" s="10">
        <v>0</v>
      </c>
      <c r="I23" s="10">
        <v>0</v>
      </c>
      <c r="J23" s="10">
        <v>1</v>
      </c>
      <c r="K23" s="10">
        <v>0</v>
      </c>
      <c r="L23" s="10">
        <v>0</v>
      </c>
      <c r="M23" s="10">
        <v>0</v>
      </c>
      <c r="N23" s="10">
        <v>0</v>
      </c>
      <c r="O23" s="10">
        <v>0</v>
      </c>
      <c r="P23" s="10">
        <v>0</v>
      </c>
      <c r="Q23" s="10">
        <v>0</v>
      </c>
      <c r="R23" s="10">
        <v>0</v>
      </c>
      <c r="S23" s="10">
        <v>0</v>
      </c>
      <c r="T23" s="10">
        <v>4</v>
      </c>
      <c r="U23" s="10">
        <v>2</v>
      </c>
      <c r="V23" s="10">
        <v>0</v>
      </c>
      <c r="W23" s="10">
        <v>0</v>
      </c>
      <c r="X23" s="10">
        <v>0</v>
      </c>
      <c r="Y23" s="10">
        <v>35</v>
      </c>
      <c r="Z23" s="10">
        <v>1</v>
      </c>
      <c r="AA23" s="10">
        <v>0</v>
      </c>
      <c r="AB23" s="10">
        <v>0</v>
      </c>
      <c r="AC23" s="10">
        <v>0</v>
      </c>
      <c r="AD23" s="10">
        <v>81</v>
      </c>
      <c r="AE23" s="10">
        <v>0</v>
      </c>
      <c r="AF23" s="10">
        <v>0</v>
      </c>
      <c r="AG23" s="10">
        <v>0</v>
      </c>
      <c r="AH23" s="10">
        <f t="shared" si="1"/>
        <v>209</v>
      </c>
      <c r="AI23" s="10">
        <f t="shared" si="0"/>
        <v>86</v>
      </c>
    </row>
    <row r="24" spans="1:35" x14ac:dyDescent="0.25">
      <c r="A24" s="11"/>
      <c r="B24" s="27"/>
      <c r="C24" s="13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</row>
    <row r="25" spans="1:35" x14ac:dyDescent="0.25">
      <c r="A25" s="11" t="s">
        <v>31</v>
      </c>
      <c r="B25" s="14" t="s">
        <v>32</v>
      </c>
      <c r="C25" s="13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</row>
    <row r="26" spans="1:35" x14ac:dyDescent="0.25">
      <c r="A26" s="11"/>
      <c r="B26" s="27" t="s">
        <v>15</v>
      </c>
      <c r="C26" s="13" t="s">
        <v>33</v>
      </c>
      <c r="D26" s="10">
        <v>0</v>
      </c>
      <c r="E26" s="10">
        <v>0</v>
      </c>
      <c r="F26" s="10">
        <v>0</v>
      </c>
      <c r="G26" s="10">
        <v>0</v>
      </c>
      <c r="H26" s="10">
        <v>0</v>
      </c>
      <c r="I26" s="10">
        <v>0</v>
      </c>
      <c r="J26" s="10">
        <v>0</v>
      </c>
      <c r="K26" s="10">
        <v>0</v>
      </c>
      <c r="L26" s="10">
        <v>0</v>
      </c>
      <c r="M26" s="10">
        <v>0</v>
      </c>
      <c r="N26" s="10">
        <v>0</v>
      </c>
      <c r="O26" s="10">
        <v>0</v>
      </c>
      <c r="P26" s="10">
        <v>0</v>
      </c>
      <c r="Q26" s="10">
        <v>0</v>
      </c>
      <c r="R26" s="10">
        <v>0</v>
      </c>
      <c r="S26" s="10">
        <v>0</v>
      </c>
      <c r="T26" s="10">
        <v>0</v>
      </c>
      <c r="U26" s="10">
        <v>0</v>
      </c>
      <c r="V26" s="10">
        <v>0</v>
      </c>
      <c r="W26" s="10">
        <v>0</v>
      </c>
      <c r="X26" s="10">
        <v>0</v>
      </c>
      <c r="Y26" s="10">
        <v>0</v>
      </c>
      <c r="Z26" s="10">
        <v>0</v>
      </c>
      <c r="AA26" s="10">
        <v>0</v>
      </c>
      <c r="AB26" s="10">
        <v>0</v>
      </c>
      <c r="AC26" s="10">
        <v>0</v>
      </c>
      <c r="AD26" s="10">
        <v>0</v>
      </c>
      <c r="AE26" s="10">
        <v>0</v>
      </c>
      <c r="AF26" s="10">
        <v>0</v>
      </c>
      <c r="AG26" s="10">
        <v>0</v>
      </c>
      <c r="AH26" s="10">
        <f t="shared" si="1"/>
        <v>0</v>
      </c>
      <c r="AI26" s="10">
        <f t="shared" si="0"/>
        <v>0</v>
      </c>
    </row>
    <row r="27" spans="1:35" x14ac:dyDescent="0.25">
      <c r="A27" s="11"/>
      <c r="B27" s="27" t="s">
        <v>17</v>
      </c>
      <c r="C27" s="13" t="s">
        <v>34</v>
      </c>
      <c r="D27" s="10">
        <v>0</v>
      </c>
      <c r="E27" s="10">
        <v>0</v>
      </c>
      <c r="F27" s="10">
        <v>0</v>
      </c>
      <c r="G27" s="10">
        <v>0</v>
      </c>
      <c r="H27" s="10">
        <v>0</v>
      </c>
      <c r="I27" s="10">
        <v>0</v>
      </c>
      <c r="J27" s="10">
        <v>1</v>
      </c>
      <c r="K27" s="10">
        <v>0</v>
      </c>
      <c r="L27" s="10">
        <v>0</v>
      </c>
      <c r="M27" s="10">
        <v>0</v>
      </c>
      <c r="N27" s="10">
        <v>0</v>
      </c>
      <c r="O27" s="10">
        <v>0</v>
      </c>
      <c r="P27" s="10">
        <v>0</v>
      </c>
      <c r="Q27" s="10">
        <v>0</v>
      </c>
      <c r="R27" s="10">
        <v>0</v>
      </c>
      <c r="S27" s="10">
        <v>0</v>
      </c>
      <c r="T27" s="10">
        <v>0</v>
      </c>
      <c r="U27" s="10">
        <v>0</v>
      </c>
      <c r="V27" s="10">
        <v>0</v>
      </c>
      <c r="W27" s="10">
        <v>0</v>
      </c>
      <c r="X27" s="10">
        <v>0</v>
      </c>
      <c r="Y27" s="10">
        <v>0</v>
      </c>
      <c r="Z27" s="10">
        <v>0</v>
      </c>
      <c r="AA27" s="10">
        <v>0</v>
      </c>
      <c r="AB27" s="10">
        <v>0</v>
      </c>
      <c r="AC27" s="10">
        <v>0</v>
      </c>
      <c r="AD27" s="10">
        <v>0</v>
      </c>
      <c r="AE27" s="10">
        <v>0</v>
      </c>
      <c r="AF27" s="10">
        <v>0</v>
      </c>
      <c r="AG27" s="10">
        <v>0</v>
      </c>
      <c r="AH27" s="10">
        <f t="shared" si="1"/>
        <v>1</v>
      </c>
      <c r="AI27" s="10">
        <f t="shared" si="0"/>
        <v>0</v>
      </c>
    </row>
    <row r="28" spans="1:35" x14ac:dyDescent="0.25">
      <c r="A28" s="11"/>
      <c r="B28" s="27"/>
      <c r="C28" s="13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</row>
    <row r="29" spans="1:35" x14ac:dyDescent="0.25">
      <c r="A29" s="11" t="s">
        <v>35</v>
      </c>
      <c r="B29" s="14" t="s">
        <v>36</v>
      </c>
      <c r="C29" s="13"/>
      <c r="D29" s="10">
        <v>9</v>
      </c>
      <c r="E29" s="10">
        <v>0</v>
      </c>
      <c r="F29" s="10">
        <v>0</v>
      </c>
      <c r="G29" s="10">
        <v>25</v>
      </c>
      <c r="H29" s="10">
        <v>16</v>
      </c>
      <c r="I29" s="10">
        <v>0</v>
      </c>
      <c r="J29" s="10">
        <v>26</v>
      </c>
      <c r="K29" s="10">
        <v>0</v>
      </c>
      <c r="L29" s="10">
        <v>31</v>
      </c>
      <c r="M29" s="10">
        <v>0</v>
      </c>
      <c r="N29" s="10">
        <v>12</v>
      </c>
      <c r="O29" s="10">
        <v>0</v>
      </c>
      <c r="P29" s="10">
        <v>0</v>
      </c>
      <c r="Q29" s="10">
        <v>35</v>
      </c>
      <c r="R29" s="10">
        <v>5</v>
      </c>
      <c r="S29" s="10">
        <v>0</v>
      </c>
      <c r="T29" s="10">
        <v>0</v>
      </c>
      <c r="U29" s="10">
        <v>0</v>
      </c>
      <c r="V29" s="10">
        <v>6</v>
      </c>
      <c r="W29" s="10">
        <v>8</v>
      </c>
      <c r="X29" s="10">
        <v>0</v>
      </c>
      <c r="Y29" s="10">
        <v>3</v>
      </c>
      <c r="Z29" s="10">
        <v>31</v>
      </c>
      <c r="AA29" s="10">
        <v>0</v>
      </c>
      <c r="AB29" s="10">
        <v>0</v>
      </c>
      <c r="AC29" s="10">
        <v>7</v>
      </c>
      <c r="AD29" s="10">
        <v>18</v>
      </c>
      <c r="AE29" s="10">
        <v>0</v>
      </c>
      <c r="AF29" s="10">
        <v>2</v>
      </c>
      <c r="AG29" s="10">
        <v>0</v>
      </c>
      <c r="AH29" s="10">
        <f t="shared" si="1"/>
        <v>156</v>
      </c>
      <c r="AI29" s="10">
        <f t="shared" si="0"/>
        <v>78</v>
      </c>
    </row>
    <row r="30" spans="1:35" x14ac:dyDescent="0.25">
      <c r="A30" s="11"/>
      <c r="B30" s="27"/>
      <c r="C30" s="13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</row>
    <row r="31" spans="1:35" x14ac:dyDescent="0.25">
      <c r="A31" s="11" t="s">
        <v>37</v>
      </c>
      <c r="B31" s="14" t="s">
        <v>38</v>
      </c>
      <c r="C31" s="13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</row>
    <row r="32" spans="1:35" x14ac:dyDescent="0.25">
      <c r="A32" s="11"/>
      <c r="B32" s="27" t="s">
        <v>39</v>
      </c>
      <c r="C32" s="13" t="s">
        <v>40</v>
      </c>
      <c r="D32" s="10">
        <v>305</v>
      </c>
      <c r="E32" s="10">
        <v>117</v>
      </c>
      <c r="F32" s="10">
        <v>0</v>
      </c>
      <c r="G32" s="10">
        <v>627</v>
      </c>
      <c r="H32" s="10">
        <v>892</v>
      </c>
      <c r="I32" s="10">
        <v>0</v>
      </c>
      <c r="J32" s="10">
        <v>967</v>
      </c>
      <c r="K32" s="10">
        <v>0</v>
      </c>
      <c r="L32" s="10">
        <v>1024</v>
      </c>
      <c r="M32" s="10">
        <v>0</v>
      </c>
      <c r="N32" s="10">
        <v>269</v>
      </c>
      <c r="O32" s="10">
        <v>0</v>
      </c>
      <c r="P32" s="10">
        <v>0</v>
      </c>
      <c r="Q32" s="10">
        <v>903</v>
      </c>
      <c r="R32" s="10">
        <v>123</v>
      </c>
      <c r="S32" s="10">
        <v>0</v>
      </c>
      <c r="T32" s="10">
        <v>26</v>
      </c>
      <c r="U32" s="10">
        <v>17</v>
      </c>
      <c r="V32" s="10">
        <v>218</v>
      </c>
      <c r="W32" s="10">
        <v>277</v>
      </c>
      <c r="X32" s="10">
        <v>0</v>
      </c>
      <c r="Y32" s="10">
        <v>227</v>
      </c>
      <c r="Z32" s="10">
        <v>963</v>
      </c>
      <c r="AA32" s="10">
        <v>0</v>
      </c>
      <c r="AB32" s="10">
        <v>0</v>
      </c>
      <c r="AC32" s="10">
        <v>217</v>
      </c>
      <c r="AD32" s="10">
        <v>588</v>
      </c>
      <c r="AE32" s="10">
        <v>0</v>
      </c>
      <c r="AF32" s="10">
        <v>45</v>
      </c>
      <c r="AG32" s="10">
        <v>0</v>
      </c>
      <c r="AH32" s="10">
        <f t="shared" si="1"/>
        <v>5420</v>
      </c>
      <c r="AI32" s="10">
        <f t="shared" si="0"/>
        <v>2385</v>
      </c>
    </row>
    <row r="33" spans="1:35" x14ac:dyDescent="0.25">
      <c r="A33" s="11"/>
      <c r="B33" s="27" t="s">
        <v>41</v>
      </c>
      <c r="C33" s="13" t="s">
        <v>42</v>
      </c>
      <c r="D33" s="10">
        <v>174</v>
      </c>
      <c r="E33" s="10">
        <v>70</v>
      </c>
      <c r="F33" s="10">
        <v>0</v>
      </c>
      <c r="G33" s="10">
        <v>523</v>
      </c>
      <c r="H33" s="10">
        <v>1188</v>
      </c>
      <c r="I33" s="10">
        <v>0</v>
      </c>
      <c r="J33" s="10">
        <v>1128</v>
      </c>
      <c r="K33" s="10">
        <v>0</v>
      </c>
      <c r="L33" s="10">
        <v>677</v>
      </c>
      <c r="M33" s="10">
        <v>0</v>
      </c>
      <c r="N33" s="10">
        <v>217</v>
      </c>
      <c r="O33" s="10">
        <v>0</v>
      </c>
      <c r="P33" s="10">
        <v>0</v>
      </c>
      <c r="Q33" s="10">
        <v>0</v>
      </c>
      <c r="R33" s="10">
        <v>31</v>
      </c>
      <c r="S33" s="10">
        <v>0</v>
      </c>
      <c r="T33" s="10">
        <v>22</v>
      </c>
      <c r="U33" s="10">
        <v>13</v>
      </c>
      <c r="V33" s="10">
        <v>63</v>
      </c>
      <c r="W33" s="10">
        <v>46</v>
      </c>
      <c r="X33" s="10">
        <v>0</v>
      </c>
      <c r="Y33" s="10">
        <v>189</v>
      </c>
      <c r="Z33" s="10">
        <v>1103</v>
      </c>
      <c r="AA33" s="10">
        <v>0</v>
      </c>
      <c r="AB33" s="10">
        <v>0</v>
      </c>
      <c r="AC33" s="10">
        <v>193</v>
      </c>
      <c r="AD33" s="10">
        <v>447</v>
      </c>
      <c r="AE33" s="10">
        <v>0</v>
      </c>
      <c r="AF33" s="10">
        <v>41</v>
      </c>
      <c r="AG33" s="10">
        <v>0</v>
      </c>
      <c r="AH33" s="10">
        <f t="shared" si="1"/>
        <v>5091</v>
      </c>
      <c r="AI33" s="10">
        <f t="shared" si="0"/>
        <v>1034</v>
      </c>
    </row>
    <row r="34" spans="1:35" x14ac:dyDescent="0.25">
      <c r="A34" s="11"/>
      <c r="B34" s="27"/>
      <c r="C34" s="13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</row>
    <row r="35" spans="1:35" x14ac:dyDescent="0.25">
      <c r="A35" s="11" t="s">
        <v>43</v>
      </c>
      <c r="B35" s="14" t="s">
        <v>44</v>
      </c>
      <c r="C35" s="13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</row>
    <row r="36" spans="1:35" x14ac:dyDescent="0.25">
      <c r="A36" s="11"/>
      <c r="B36" s="27" t="s">
        <v>15</v>
      </c>
      <c r="C36" s="13" t="s">
        <v>45</v>
      </c>
      <c r="D36" s="10">
        <v>0</v>
      </c>
      <c r="E36" s="10">
        <v>0</v>
      </c>
      <c r="F36" s="10">
        <v>0</v>
      </c>
      <c r="G36" s="10">
        <v>523</v>
      </c>
      <c r="H36" s="10">
        <v>1188</v>
      </c>
      <c r="I36" s="10">
        <v>0</v>
      </c>
      <c r="J36" s="10">
        <v>1108</v>
      </c>
      <c r="K36" s="10">
        <v>0</v>
      </c>
      <c r="L36" s="10">
        <v>677</v>
      </c>
      <c r="M36" s="10">
        <v>0</v>
      </c>
      <c r="N36" s="10">
        <v>217</v>
      </c>
      <c r="O36" s="10">
        <v>0</v>
      </c>
      <c r="P36" s="10">
        <v>0</v>
      </c>
      <c r="Q36" s="10">
        <v>0</v>
      </c>
      <c r="R36" s="10">
        <v>31</v>
      </c>
      <c r="S36" s="10">
        <v>0</v>
      </c>
      <c r="T36" s="10">
        <v>22</v>
      </c>
      <c r="U36" s="10">
        <v>13</v>
      </c>
      <c r="V36" s="10">
        <v>63</v>
      </c>
      <c r="W36" s="10">
        <v>46</v>
      </c>
      <c r="X36" s="10">
        <v>0</v>
      </c>
      <c r="Y36" s="10">
        <v>15</v>
      </c>
      <c r="Z36" s="10">
        <v>1083</v>
      </c>
      <c r="AA36" s="10">
        <v>0</v>
      </c>
      <c r="AB36" s="10">
        <v>0</v>
      </c>
      <c r="AC36" s="10">
        <v>193</v>
      </c>
      <c r="AD36" s="10">
        <v>0</v>
      </c>
      <c r="AE36" s="10">
        <v>0</v>
      </c>
      <c r="AF36" s="10">
        <v>41</v>
      </c>
      <c r="AG36" s="10">
        <v>0</v>
      </c>
      <c r="AH36" s="10">
        <f t="shared" si="1"/>
        <v>4430</v>
      </c>
      <c r="AI36" s="10">
        <f t="shared" si="0"/>
        <v>790</v>
      </c>
    </row>
    <row r="37" spans="1:35" x14ac:dyDescent="0.25">
      <c r="A37" s="11"/>
      <c r="B37" s="27" t="s">
        <v>17</v>
      </c>
      <c r="C37" s="13" t="s">
        <v>46</v>
      </c>
      <c r="D37" s="10">
        <v>174</v>
      </c>
      <c r="E37" s="10">
        <v>70</v>
      </c>
      <c r="F37" s="10">
        <v>0</v>
      </c>
      <c r="G37" s="10">
        <v>0</v>
      </c>
      <c r="H37" s="10">
        <v>0</v>
      </c>
      <c r="I37" s="10">
        <v>0</v>
      </c>
      <c r="J37" s="10">
        <v>20</v>
      </c>
      <c r="K37" s="10">
        <v>0</v>
      </c>
      <c r="L37" s="10">
        <v>0</v>
      </c>
      <c r="M37" s="10">
        <v>0</v>
      </c>
      <c r="N37" s="10">
        <v>0</v>
      </c>
      <c r="O37" s="10">
        <v>0</v>
      </c>
      <c r="P37" s="10">
        <v>0</v>
      </c>
      <c r="Q37" s="10">
        <v>0</v>
      </c>
      <c r="R37" s="10">
        <v>0</v>
      </c>
      <c r="S37" s="10">
        <v>0</v>
      </c>
      <c r="T37" s="10">
        <v>0</v>
      </c>
      <c r="U37" s="10">
        <v>0</v>
      </c>
      <c r="V37" s="10">
        <v>0</v>
      </c>
      <c r="W37" s="10">
        <v>0</v>
      </c>
      <c r="X37" s="10">
        <v>0</v>
      </c>
      <c r="Y37" s="10">
        <v>174</v>
      </c>
      <c r="Z37" s="10">
        <v>20</v>
      </c>
      <c r="AA37" s="10">
        <v>0</v>
      </c>
      <c r="AB37" s="10">
        <v>0</v>
      </c>
      <c r="AC37" s="10">
        <v>0</v>
      </c>
      <c r="AD37" s="10">
        <v>447</v>
      </c>
      <c r="AE37" s="10">
        <v>0</v>
      </c>
      <c r="AF37" s="10">
        <v>0</v>
      </c>
      <c r="AG37" s="10">
        <v>0</v>
      </c>
      <c r="AH37" s="10">
        <f t="shared" si="1"/>
        <v>661</v>
      </c>
      <c r="AI37" s="10">
        <f t="shared" si="0"/>
        <v>244</v>
      </c>
    </row>
    <row r="38" spans="1:35" x14ac:dyDescent="0.25">
      <c r="A38" s="11"/>
      <c r="B38" s="27"/>
      <c r="C38" s="13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</row>
    <row r="39" spans="1:35" x14ac:dyDescent="0.25">
      <c r="A39" s="11" t="s">
        <v>47</v>
      </c>
      <c r="B39" s="14" t="s">
        <v>48</v>
      </c>
      <c r="C39" s="13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</row>
    <row r="40" spans="1:35" x14ac:dyDescent="0.25">
      <c r="A40" s="11"/>
      <c r="B40" s="27" t="s">
        <v>15</v>
      </c>
      <c r="C40" s="13" t="s">
        <v>49</v>
      </c>
      <c r="D40" s="10">
        <v>0</v>
      </c>
      <c r="E40" s="10">
        <v>0</v>
      </c>
      <c r="F40" s="10">
        <v>0</v>
      </c>
      <c r="G40" s="10">
        <v>0</v>
      </c>
      <c r="H40" s="10">
        <v>0</v>
      </c>
      <c r="I40" s="10">
        <v>0</v>
      </c>
      <c r="J40" s="10">
        <v>0</v>
      </c>
      <c r="K40" s="10">
        <v>0</v>
      </c>
      <c r="L40" s="10">
        <v>0</v>
      </c>
      <c r="M40" s="10">
        <v>0</v>
      </c>
      <c r="N40" s="10">
        <v>0</v>
      </c>
      <c r="O40" s="10">
        <v>0</v>
      </c>
      <c r="P40" s="10">
        <v>0</v>
      </c>
      <c r="Q40" s="10">
        <v>0</v>
      </c>
      <c r="R40" s="10">
        <v>0</v>
      </c>
      <c r="S40" s="10">
        <v>0</v>
      </c>
      <c r="T40" s="10">
        <v>0</v>
      </c>
      <c r="U40" s="10">
        <v>0</v>
      </c>
      <c r="V40" s="10">
        <v>0</v>
      </c>
      <c r="W40" s="10">
        <v>0</v>
      </c>
      <c r="X40" s="10">
        <v>0</v>
      </c>
      <c r="Y40" s="10">
        <v>0</v>
      </c>
      <c r="Z40" s="10">
        <v>0</v>
      </c>
      <c r="AA40" s="10">
        <v>0</v>
      </c>
      <c r="AB40" s="10">
        <v>0</v>
      </c>
      <c r="AC40" s="10">
        <v>0</v>
      </c>
      <c r="AD40" s="10">
        <v>0</v>
      </c>
      <c r="AE40" s="10">
        <v>0</v>
      </c>
      <c r="AF40" s="10">
        <v>0</v>
      </c>
      <c r="AG40" s="10">
        <v>0</v>
      </c>
      <c r="AH40" s="10">
        <f t="shared" si="1"/>
        <v>0</v>
      </c>
      <c r="AI40" s="10">
        <f t="shared" si="0"/>
        <v>0</v>
      </c>
    </row>
    <row r="41" spans="1:35" x14ac:dyDescent="0.25">
      <c r="A41" s="11"/>
      <c r="B41" s="27" t="s">
        <v>17</v>
      </c>
      <c r="C41" s="13" t="s">
        <v>50</v>
      </c>
      <c r="D41" s="10">
        <v>0</v>
      </c>
      <c r="E41" s="10">
        <v>0</v>
      </c>
      <c r="F41" s="10">
        <v>0</v>
      </c>
      <c r="G41" s="10">
        <v>0</v>
      </c>
      <c r="H41" s="10">
        <v>0</v>
      </c>
      <c r="I41" s="10">
        <v>0</v>
      </c>
      <c r="J41" s="10">
        <v>0</v>
      </c>
      <c r="K41" s="10">
        <v>0</v>
      </c>
      <c r="L41" s="10">
        <v>0</v>
      </c>
      <c r="M41" s="10">
        <v>0</v>
      </c>
      <c r="N41" s="10">
        <v>0</v>
      </c>
      <c r="O41" s="10">
        <v>0</v>
      </c>
      <c r="P41" s="10">
        <v>0</v>
      </c>
      <c r="Q41" s="10">
        <v>0</v>
      </c>
      <c r="R41" s="10">
        <v>6</v>
      </c>
      <c r="S41" s="10">
        <v>0</v>
      </c>
      <c r="T41" s="10">
        <v>0</v>
      </c>
      <c r="U41" s="10">
        <v>0</v>
      </c>
      <c r="V41" s="10">
        <v>0</v>
      </c>
      <c r="W41" s="10">
        <v>0</v>
      </c>
      <c r="X41" s="10">
        <v>0</v>
      </c>
      <c r="Y41" s="10">
        <v>0</v>
      </c>
      <c r="Z41" s="10">
        <v>0</v>
      </c>
      <c r="AA41" s="10">
        <v>0</v>
      </c>
      <c r="AB41" s="10">
        <v>0</v>
      </c>
      <c r="AC41" s="10">
        <v>0</v>
      </c>
      <c r="AD41" s="10">
        <v>0</v>
      </c>
      <c r="AE41" s="10">
        <v>0</v>
      </c>
      <c r="AF41" s="10">
        <v>0</v>
      </c>
      <c r="AG41" s="10">
        <v>0</v>
      </c>
      <c r="AH41" s="10">
        <f t="shared" si="1"/>
        <v>6</v>
      </c>
      <c r="AI41" s="10">
        <f t="shared" si="0"/>
        <v>0</v>
      </c>
    </row>
    <row r="42" spans="1:35" x14ac:dyDescent="0.25">
      <c r="A42" s="11"/>
      <c r="B42" s="27" t="s">
        <v>19</v>
      </c>
      <c r="C42" s="13" t="s">
        <v>51</v>
      </c>
      <c r="D42" s="10">
        <v>0</v>
      </c>
      <c r="E42" s="10">
        <v>0</v>
      </c>
      <c r="F42" s="10">
        <v>0</v>
      </c>
      <c r="G42" s="10">
        <v>0</v>
      </c>
      <c r="H42" s="10">
        <v>0</v>
      </c>
      <c r="I42" s="10">
        <v>0</v>
      </c>
      <c r="J42" s="10">
        <v>0</v>
      </c>
      <c r="K42" s="10">
        <v>0</v>
      </c>
      <c r="L42" s="10">
        <v>0</v>
      </c>
      <c r="M42" s="10">
        <v>0</v>
      </c>
      <c r="N42" s="10">
        <v>0</v>
      </c>
      <c r="O42" s="10">
        <v>0</v>
      </c>
      <c r="P42" s="10">
        <v>0</v>
      </c>
      <c r="Q42" s="10">
        <v>0</v>
      </c>
      <c r="R42" s="10">
        <v>0</v>
      </c>
      <c r="S42" s="10">
        <v>0</v>
      </c>
      <c r="T42" s="10">
        <v>0</v>
      </c>
      <c r="U42" s="10">
        <v>0</v>
      </c>
      <c r="V42" s="10">
        <v>0</v>
      </c>
      <c r="W42" s="10">
        <v>0</v>
      </c>
      <c r="X42" s="10">
        <v>0</v>
      </c>
      <c r="Y42" s="10">
        <v>0</v>
      </c>
      <c r="Z42" s="10">
        <v>0</v>
      </c>
      <c r="AA42" s="10">
        <v>0</v>
      </c>
      <c r="AB42" s="10">
        <v>0</v>
      </c>
      <c r="AC42" s="10">
        <v>0</v>
      </c>
      <c r="AD42" s="10">
        <v>0</v>
      </c>
      <c r="AE42" s="10">
        <v>0</v>
      </c>
      <c r="AF42" s="10">
        <v>1</v>
      </c>
      <c r="AG42" s="10">
        <v>0</v>
      </c>
      <c r="AH42" s="10">
        <f t="shared" si="1"/>
        <v>1</v>
      </c>
      <c r="AI42" s="10">
        <f t="shared" si="0"/>
        <v>0</v>
      </c>
    </row>
    <row r="43" spans="1:35" x14ac:dyDescent="0.25">
      <c r="A43" s="11"/>
      <c r="B43" s="27" t="s">
        <v>26</v>
      </c>
      <c r="C43" s="13" t="s">
        <v>52</v>
      </c>
      <c r="D43" s="10">
        <v>11</v>
      </c>
      <c r="E43" s="10">
        <v>4</v>
      </c>
      <c r="F43" s="10">
        <v>0</v>
      </c>
      <c r="G43" s="10">
        <v>0</v>
      </c>
      <c r="H43" s="10">
        <v>0</v>
      </c>
      <c r="I43" s="10">
        <v>0</v>
      </c>
      <c r="J43" s="10">
        <v>0</v>
      </c>
      <c r="K43" s="10">
        <v>0</v>
      </c>
      <c r="L43" s="10">
        <v>0</v>
      </c>
      <c r="M43" s="10">
        <v>0</v>
      </c>
      <c r="N43" s="10">
        <v>7</v>
      </c>
      <c r="O43" s="10">
        <v>0</v>
      </c>
      <c r="P43" s="10">
        <v>0</v>
      </c>
      <c r="Q43" s="10">
        <v>0</v>
      </c>
      <c r="R43" s="10">
        <v>0</v>
      </c>
      <c r="S43" s="10">
        <v>0</v>
      </c>
      <c r="T43" s="10">
        <v>0</v>
      </c>
      <c r="U43" s="10">
        <v>0</v>
      </c>
      <c r="V43" s="10">
        <v>0</v>
      </c>
      <c r="W43" s="10">
        <v>0</v>
      </c>
      <c r="X43" s="10">
        <v>0</v>
      </c>
      <c r="Y43" s="10">
        <v>0</v>
      </c>
      <c r="Z43" s="10">
        <v>0</v>
      </c>
      <c r="AA43" s="10">
        <v>0</v>
      </c>
      <c r="AB43" s="10">
        <v>0</v>
      </c>
      <c r="AC43" s="10">
        <v>4</v>
      </c>
      <c r="AD43" s="10">
        <v>0</v>
      </c>
      <c r="AE43" s="10">
        <v>0</v>
      </c>
      <c r="AF43" s="10">
        <v>0</v>
      </c>
      <c r="AG43" s="10">
        <v>0</v>
      </c>
      <c r="AH43" s="10">
        <f t="shared" si="1"/>
        <v>18</v>
      </c>
      <c r="AI43" s="10">
        <f t="shared" si="0"/>
        <v>8</v>
      </c>
    </row>
    <row r="44" spans="1:35" x14ac:dyDescent="0.25">
      <c r="A44" s="11"/>
      <c r="B44" s="27" t="s">
        <v>28</v>
      </c>
      <c r="C44" s="13" t="s">
        <v>53</v>
      </c>
      <c r="D44" s="10">
        <v>2</v>
      </c>
      <c r="E44" s="10">
        <v>1</v>
      </c>
      <c r="F44" s="10">
        <v>0</v>
      </c>
      <c r="G44" s="10">
        <v>3</v>
      </c>
      <c r="H44" s="10">
        <v>2</v>
      </c>
      <c r="I44" s="10">
        <v>0</v>
      </c>
      <c r="J44" s="10">
        <v>3</v>
      </c>
      <c r="K44" s="10">
        <v>0</v>
      </c>
      <c r="L44" s="10">
        <v>0</v>
      </c>
      <c r="M44" s="10">
        <v>0</v>
      </c>
      <c r="N44" s="10">
        <v>0</v>
      </c>
      <c r="O44" s="10">
        <v>0</v>
      </c>
      <c r="P44" s="10">
        <v>0</v>
      </c>
      <c r="Q44" s="10">
        <v>0</v>
      </c>
      <c r="R44" s="10">
        <v>0</v>
      </c>
      <c r="S44" s="10">
        <v>0</v>
      </c>
      <c r="T44" s="10">
        <v>1</v>
      </c>
      <c r="U44" s="10">
        <v>0</v>
      </c>
      <c r="V44" s="10">
        <v>1</v>
      </c>
      <c r="W44" s="10">
        <v>0</v>
      </c>
      <c r="X44" s="10">
        <v>0</v>
      </c>
      <c r="Y44" s="10">
        <v>1</v>
      </c>
      <c r="Z44" s="10">
        <v>3</v>
      </c>
      <c r="AA44" s="10">
        <v>0</v>
      </c>
      <c r="AB44" s="10">
        <v>0</v>
      </c>
      <c r="AC44" s="10">
        <v>0</v>
      </c>
      <c r="AD44" s="10">
        <v>5</v>
      </c>
      <c r="AE44" s="10">
        <v>0</v>
      </c>
      <c r="AF44" s="10">
        <v>0</v>
      </c>
      <c r="AG44" s="10">
        <v>0</v>
      </c>
      <c r="AH44" s="10">
        <f t="shared" si="1"/>
        <v>17</v>
      </c>
      <c r="AI44" s="10">
        <f t="shared" si="0"/>
        <v>5</v>
      </c>
    </row>
    <row r="45" spans="1:35" x14ac:dyDescent="0.25">
      <c r="A45" s="11"/>
      <c r="B45" s="27" t="s">
        <v>54</v>
      </c>
      <c r="C45" s="13" t="s">
        <v>55</v>
      </c>
      <c r="D45" s="10">
        <v>5</v>
      </c>
      <c r="E45" s="10">
        <v>0</v>
      </c>
      <c r="F45" s="10">
        <v>0</v>
      </c>
      <c r="G45" s="10">
        <v>0</v>
      </c>
      <c r="H45" s="10">
        <v>0</v>
      </c>
      <c r="I45" s="10">
        <v>0</v>
      </c>
      <c r="J45" s="10">
        <v>0</v>
      </c>
      <c r="K45" s="10">
        <v>0</v>
      </c>
      <c r="L45" s="10">
        <v>0</v>
      </c>
      <c r="M45" s="10">
        <v>0</v>
      </c>
      <c r="N45" s="10">
        <v>5</v>
      </c>
      <c r="O45" s="10">
        <v>0</v>
      </c>
      <c r="P45" s="10">
        <v>0</v>
      </c>
      <c r="Q45" s="10">
        <v>0</v>
      </c>
      <c r="R45" s="10">
        <v>0</v>
      </c>
      <c r="S45" s="10">
        <v>0</v>
      </c>
      <c r="T45" s="10">
        <v>0</v>
      </c>
      <c r="U45" s="10">
        <v>0</v>
      </c>
      <c r="V45" s="10">
        <v>0</v>
      </c>
      <c r="W45" s="10">
        <v>0</v>
      </c>
      <c r="X45" s="10">
        <v>0</v>
      </c>
      <c r="Y45" s="10">
        <v>0</v>
      </c>
      <c r="Z45" s="10">
        <v>0</v>
      </c>
      <c r="AA45" s="10">
        <v>0</v>
      </c>
      <c r="AB45" s="10">
        <v>0</v>
      </c>
      <c r="AC45" s="10">
        <v>4</v>
      </c>
      <c r="AD45" s="10">
        <v>0</v>
      </c>
      <c r="AE45" s="10">
        <v>0</v>
      </c>
      <c r="AF45" s="10">
        <v>0</v>
      </c>
      <c r="AG45" s="10">
        <v>0</v>
      </c>
      <c r="AH45" s="10">
        <f t="shared" si="1"/>
        <v>10</v>
      </c>
      <c r="AI45" s="10">
        <f t="shared" si="0"/>
        <v>4</v>
      </c>
    </row>
    <row r="46" spans="1:35" x14ac:dyDescent="0.25">
      <c r="A46" s="11"/>
      <c r="B46" s="27" t="s">
        <v>56</v>
      </c>
      <c r="C46" s="13" t="s">
        <v>57</v>
      </c>
      <c r="D46" s="10">
        <v>10</v>
      </c>
      <c r="E46" s="10">
        <v>3</v>
      </c>
      <c r="F46" s="10">
        <v>0</v>
      </c>
      <c r="G46" s="10">
        <v>1</v>
      </c>
      <c r="H46" s="10">
        <v>0</v>
      </c>
      <c r="I46" s="10">
        <v>0</v>
      </c>
      <c r="J46" s="10">
        <v>0</v>
      </c>
      <c r="K46" s="10">
        <v>0</v>
      </c>
      <c r="L46" s="10">
        <v>1</v>
      </c>
      <c r="M46" s="10">
        <v>0</v>
      </c>
      <c r="N46" s="10">
        <v>12</v>
      </c>
      <c r="O46" s="10">
        <v>0</v>
      </c>
      <c r="P46" s="10">
        <v>0</v>
      </c>
      <c r="Q46" s="10">
        <v>0</v>
      </c>
      <c r="R46" s="10">
        <v>0</v>
      </c>
      <c r="S46" s="10">
        <v>0</v>
      </c>
      <c r="T46" s="10">
        <v>0</v>
      </c>
      <c r="U46" s="10">
        <v>1</v>
      </c>
      <c r="V46" s="10">
        <v>0</v>
      </c>
      <c r="W46" s="10">
        <v>0</v>
      </c>
      <c r="X46" s="10">
        <v>0</v>
      </c>
      <c r="Y46" s="10">
        <v>0</v>
      </c>
      <c r="Z46" s="10">
        <v>0</v>
      </c>
      <c r="AA46" s="10">
        <v>0</v>
      </c>
      <c r="AB46" s="10">
        <v>0</v>
      </c>
      <c r="AC46" s="10">
        <v>6</v>
      </c>
      <c r="AD46" s="10">
        <v>0</v>
      </c>
      <c r="AE46" s="10">
        <v>0</v>
      </c>
      <c r="AF46" s="10">
        <v>0</v>
      </c>
      <c r="AG46" s="10">
        <v>0</v>
      </c>
      <c r="AH46" s="10">
        <f t="shared" si="1"/>
        <v>23</v>
      </c>
      <c r="AI46" s="10">
        <f t="shared" si="0"/>
        <v>11</v>
      </c>
    </row>
    <row r="47" spans="1:35" x14ac:dyDescent="0.25">
      <c r="A47" s="11"/>
      <c r="B47" s="27" t="s">
        <v>58</v>
      </c>
      <c r="C47" s="13" t="s">
        <v>59</v>
      </c>
      <c r="D47" s="10">
        <v>70</v>
      </c>
      <c r="E47" s="10">
        <v>32</v>
      </c>
      <c r="F47" s="10">
        <v>0</v>
      </c>
      <c r="G47" s="10">
        <v>37</v>
      </c>
      <c r="H47" s="10">
        <v>38</v>
      </c>
      <c r="I47" s="10">
        <v>0</v>
      </c>
      <c r="J47" s="10">
        <v>20</v>
      </c>
      <c r="K47" s="10">
        <v>0</v>
      </c>
      <c r="L47" s="10">
        <v>12</v>
      </c>
      <c r="M47" s="10">
        <v>0</v>
      </c>
      <c r="N47" s="10">
        <v>0</v>
      </c>
      <c r="O47" s="10">
        <v>0</v>
      </c>
      <c r="P47" s="10">
        <v>0</v>
      </c>
      <c r="Q47" s="10">
        <v>19</v>
      </c>
      <c r="R47" s="10">
        <v>0</v>
      </c>
      <c r="S47" s="10">
        <v>0</v>
      </c>
      <c r="T47" s="10">
        <v>6</v>
      </c>
      <c r="U47" s="10">
        <v>3</v>
      </c>
      <c r="V47" s="10">
        <v>5</v>
      </c>
      <c r="W47" s="10">
        <v>11</v>
      </c>
      <c r="X47" s="10">
        <v>0</v>
      </c>
      <c r="Y47" s="10">
        <v>32</v>
      </c>
      <c r="Z47" s="10">
        <v>46</v>
      </c>
      <c r="AA47" s="10">
        <v>0</v>
      </c>
      <c r="AB47" s="10">
        <v>0</v>
      </c>
      <c r="AC47" s="10">
        <v>0</v>
      </c>
      <c r="AD47" s="10">
        <v>64</v>
      </c>
      <c r="AE47" s="10">
        <v>0</v>
      </c>
      <c r="AF47" s="10">
        <v>1</v>
      </c>
      <c r="AG47" s="10">
        <v>0</v>
      </c>
      <c r="AH47" s="10">
        <f t="shared" si="1"/>
        <v>262</v>
      </c>
      <c r="AI47" s="10">
        <f t="shared" si="0"/>
        <v>134</v>
      </c>
    </row>
    <row r="48" spans="1:35" x14ac:dyDescent="0.25">
      <c r="A48" s="11"/>
      <c r="B48" s="27" t="s">
        <v>60</v>
      </c>
      <c r="C48" s="13" t="s">
        <v>61</v>
      </c>
      <c r="D48" s="10">
        <v>34</v>
      </c>
      <c r="E48" s="10">
        <v>9</v>
      </c>
      <c r="F48" s="10">
        <v>0</v>
      </c>
      <c r="G48" s="10">
        <v>5</v>
      </c>
      <c r="H48" s="10">
        <v>9</v>
      </c>
      <c r="I48" s="10">
        <v>0</v>
      </c>
      <c r="J48" s="10">
        <v>26</v>
      </c>
      <c r="K48" s="10">
        <v>0</v>
      </c>
      <c r="L48" s="10">
        <v>28</v>
      </c>
      <c r="M48" s="10">
        <v>0</v>
      </c>
      <c r="N48" s="10">
        <v>0</v>
      </c>
      <c r="O48" s="10">
        <v>0</v>
      </c>
      <c r="P48" s="10">
        <v>0</v>
      </c>
      <c r="Q48" s="10">
        <v>16</v>
      </c>
      <c r="R48" s="10">
        <v>0</v>
      </c>
      <c r="S48" s="10">
        <v>0</v>
      </c>
      <c r="T48" s="10">
        <v>0</v>
      </c>
      <c r="U48" s="10">
        <v>0</v>
      </c>
      <c r="V48" s="10">
        <v>3</v>
      </c>
      <c r="W48" s="10">
        <v>0</v>
      </c>
      <c r="X48" s="10">
        <v>0</v>
      </c>
      <c r="Y48" s="10">
        <v>8</v>
      </c>
      <c r="Z48" s="10">
        <v>14</v>
      </c>
      <c r="AA48" s="10">
        <v>0</v>
      </c>
      <c r="AB48" s="10">
        <v>0</v>
      </c>
      <c r="AC48" s="10">
        <v>0</v>
      </c>
      <c r="AD48" s="10">
        <v>26</v>
      </c>
      <c r="AE48" s="10">
        <v>0</v>
      </c>
      <c r="AF48" s="10">
        <v>2</v>
      </c>
      <c r="AG48" s="10">
        <v>0</v>
      </c>
      <c r="AH48" s="10">
        <f t="shared" si="1"/>
        <v>142</v>
      </c>
      <c r="AI48" s="10">
        <f t="shared" si="0"/>
        <v>38</v>
      </c>
    </row>
    <row r="49" spans="1:35" x14ac:dyDescent="0.25">
      <c r="A49" s="11"/>
      <c r="B49" s="27"/>
      <c r="C49" s="13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</row>
    <row r="50" spans="1:35" x14ac:dyDescent="0.25">
      <c r="A50" s="11" t="s">
        <v>62</v>
      </c>
      <c r="B50" s="14" t="s">
        <v>63</v>
      </c>
      <c r="C50" s="13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</row>
    <row r="51" spans="1:35" x14ac:dyDescent="0.25">
      <c r="A51" s="11"/>
      <c r="B51" s="27" t="s">
        <v>15</v>
      </c>
      <c r="C51" s="13" t="s">
        <v>64</v>
      </c>
      <c r="D51" s="10">
        <v>39</v>
      </c>
      <c r="E51" s="10">
        <v>27</v>
      </c>
      <c r="F51" s="10">
        <v>0</v>
      </c>
      <c r="G51" s="10">
        <v>16</v>
      </c>
      <c r="H51" s="10">
        <v>10</v>
      </c>
      <c r="I51" s="10">
        <v>0</v>
      </c>
      <c r="J51" s="10">
        <v>22</v>
      </c>
      <c r="K51" s="10">
        <v>0</v>
      </c>
      <c r="L51" s="10">
        <v>0</v>
      </c>
      <c r="M51" s="10">
        <v>0</v>
      </c>
      <c r="N51" s="10">
        <v>7</v>
      </c>
      <c r="O51" s="10">
        <v>0</v>
      </c>
      <c r="P51" s="10">
        <v>0</v>
      </c>
      <c r="Q51" s="10">
        <v>30</v>
      </c>
      <c r="R51" s="10">
        <v>4</v>
      </c>
      <c r="S51" s="10">
        <v>0</v>
      </c>
      <c r="T51" s="10">
        <v>1</v>
      </c>
      <c r="U51" s="10">
        <v>1</v>
      </c>
      <c r="V51" s="10">
        <v>4</v>
      </c>
      <c r="W51" s="10">
        <v>9</v>
      </c>
      <c r="X51" s="10">
        <v>0</v>
      </c>
      <c r="Y51" s="10">
        <v>22</v>
      </c>
      <c r="Z51" s="10">
        <v>21</v>
      </c>
      <c r="AA51" s="10">
        <v>0</v>
      </c>
      <c r="AB51" s="10">
        <v>0</v>
      </c>
      <c r="AC51" s="10">
        <v>9</v>
      </c>
      <c r="AD51" s="10">
        <v>26</v>
      </c>
      <c r="AE51" s="10">
        <v>0</v>
      </c>
      <c r="AF51" s="10">
        <v>1</v>
      </c>
      <c r="AG51" s="10">
        <v>0</v>
      </c>
      <c r="AH51" s="10">
        <f t="shared" si="1"/>
        <v>135</v>
      </c>
      <c r="AI51" s="10">
        <f t="shared" si="0"/>
        <v>114</v>
      </c>
    </row>
    <row r="52" spans="1:35" x14ac:dyDescent="0.25">
      <c r="A52" s="11"/>
      <c r="B52" s="27" t="s">
        <v>17</v>
      </c>
      <c r="C52" s="13" t="s">
        <v>65</v>
      </c>
      <c r="D52" s="10">
        <v>3</v>
      </c>
      <c r="E52" s="10">
        <v>1</v>
      </c>
      <c r="F52" s="10">
        <v>0</v>
      </c>
      <c r="G52" s="10">
        <v>3</v>
      </c>
      <c r="H52" s="10">
        <v>4</v>
      </c>
      <c r="I52" s="10">
        <v>0</v>
      </c>
      <c r="J52" s="10">
        <v>3</v>
      </c>
      <c r="K52" s="10">
        <v>0</v>
      </c>
      <c r="L52" s="10">
        <v>0</v>
      </c>
      <c r="M52" s="10">
        <v>0</v>
      </c>
      <c r="N52" s="10">
        <v>2</v>
      </c>
      <c r="O52" s="10">
        <v>0</v>
      </c>
      <c r="P52" s="10">
        <v>0</v>
      </c>
      <c r="Q52" s="10">
        <v>2</v>
      </c>
      <c r="R52" s="10">
        <v>0</v>
      </c>
      <c r="S52" s="10">
        <v>0</v>
      </c>
      <c r="T52" s="10">
        <v>0</v>
      </c>
      <c r="U52" s="10">
        <v>0</v>
      </c>
      <c r="V52" s="10">
        <v>0</v>
      </c>
      <c r="W52" s="10">
        <v>0</v>
      </c>
      <c r="X52" s="10">
        <v>0</v>
      </c>
      <c r="Y52" s="10">
        <v>1</v>
      </c>
      <c r="Z52" s="10">
        <v>2</v>
      </c>
      <c r="AA52" s="10">
        <v>0</v>
      </c>
      <c r="AB52" s="10">
        <v>0</v>
      </c>
      <c r="AC52" s="10">
        <v>0</v>
      </c>
      <c r="AD52" s="10">
        <v>4</v>
      </c>
      <c r="AE52" s="10">
        <v>0</v>
      </c>
      <c r="AF52" s="10">
        <v>0</v>
      </c>
      <c r="AG52" s="10">
        <v>0</v>
      </c>
      <c r="AH52" s="10">
        <f t="shared" si="1"/>
        <v>18</v>
      </c>
      <c r="AI52" s="10">
        <f t="shared" si="0"/>
        <v>7</v>
      </c>
    </row>
    <row r="53" spans="1:35" x14ac:dyDescent="0.25">
      <c r="A53" s="11"/>
      <c r="B53" s="27" t="s">
        <v>19</v>
      </c>
      <c r="C53" s="13" t="s">
        <v>66</v>
      </c>
      <c r="D53" s="10">
        <v>16</v>
      </c>
      <c r="E53" s="10">
        <v>5</v>
      </c>
      <c r="F53" s="10">
        <v>0</v>
      </c>
      <c r="G53" s="10">
        <v>4</v>
      </c>
      <c r="H53" s="10">
        <v>6</v>
      </c>
      <c r="I53" s="10">
        <v>0</v>
      </c>
      <c r="J53" s="10">
        <v>5</v>
      </c>
      <c r="K53" s="10">
        <v>0</v>
      </c>
      <c r="L53" s="10">
        <v>0</v>
      </c>
      <c r="M53" s="10">
        <v>0</v>
      </c>
      <c r="N53" s="10">
        <v>1</v>
      </c>
      <c r="O53" s="10">
        <v>0</v>
      </c>
      <c r="P53" s="10">
        <v>0</v>
      </c>
      <c r="Q53" s="10">
        <v>0</v>
      </c>
      <c r="R53" s="10">
        <v>0</v>
      </c>
      <c r="S53" s="10">
        <v>0</v>
      </c>
      <c r="T53" s="10">
        <v>1</v>
      </c>
      <c r="U53" s="10">
        <v>0</v>
      </c>
      <c r="V53" s="10">
        <v>1</v>
      </c>
      <c r="W53" s="10">
        <v>1</v>
      </c>
      <c r="X53" s="10">
        <v>0</v>
      </c>
      <c r="Y53" s="10">
        <v>4</v>
      </c>
      <c r="Z53" s="10">
        <v>8</v>
      </c>
      <c r="AA53" s="10">
        <v>0</v>
      </c>
      <c r="AB53" s="10">
        <v>0</v>
      </c>
      <c r="AC53" s="10">
        <v>1</v>
      </c>
      <c r="AD53" s="10">
        <v>11</v>
      </c>
      <c r="AE53" s="10">
        <v>0</v>
      </c>
      <c r="AF53" s="10">
        <v>0</v>
      </c>
      <c r="AG53" s="10">
        <v>0</v>
      </c>
      <c r="AH53" s="10">
        <f t="shared" si="1"/>
        <v>49</v>
      </c>
      <c r="AI53" s="10">
        <f t="shared" si="0"/>
        <v>15</v>
      </c>
    </row>
    <row r="54" spans="1:35" x14ac:dyDescent="0.25">
      <c r="A54" s="11"/>
      <c r="B54" s="27" t="s">
        <v>26</v>
      </c>
      <c r="C54" s="13" t="s">
        <v>67</v>
      </c>
      <c r="D54" s="10">
        <v>13</v>
      </c>
      <c r="E54" s="10">
        <v>3</v>
      </c>
      <c r="F54" s="10">
        <v>0</v>
      </c>
      <c r="G54" s="10">
        <v>3</v>
      </c>
      <c r="H54" s="10">
        <v>4</v>
      </c>
      <c r="I54" s="10">
        <v>0</v>
      </c>
      <c r="J54" s="10">
        <v>2</v>
      </c>
      <c r="K54" s="10">
        <v>0</v>
      </c>
      <c r="L54" s="10">
        <v>0</v>
      </c>
      <c r="M54" s="10">
        <v>0</v>
      </c>
      <c r="N54" s="10">
        <v>3</v>
      </c>
      <c r="O54" s="10">
        <v>0</v>
      </c>
      <c r="P54" s="10">
        <v>0</v>
      </c>
      <c r="Q54" s="10">
        <v>0</v>
      </c>
      <c r="R54" s="10">
        <v>0</v>
      </c>
      <c r="S54" s="10">
        <v>0</v>
      </c>
      <c r="T54" s="10">
        <v>0</v>
      </c>
      <c r="U54" s="10">
        <v>0</v>
      </c>
      <c r="V54" s="10">
        <v>0</v>
      </c>
      <c r="W54" s="10">
        <v>0</v>
      </c>
      <c r="X54" s="10">
        <v>0</v>
      </c>
      <c r="Y54" s="10">
        <v>3</v>
      </c>
      <c r="Z54" s="10">
        <v>7</v>
      </c>
      <c r="AA54" s="10">
        <v>0</v>
      </c>
      <c r="AB54" s="10">
        <v>0</v>
      </c>
      <c r="AC54" s="10">
        <v>0</v>
      </c>
      <c r="AD54" s="10">
        <v>10</v>
      </c>
      <c r="AE54" s="10">
        <v>0</v>
      </c>
      <c r="AF54" s="10">
        <v>1</v>
      </c>
      <c r="AG54" s="10">
        <v>0</v>
      </c>
      <c r="AH54" s="10">
        <f t="shared" si="1"/>
        <v>40</v>
      </c>
      <c r="AI54" s="10">
        <f t="shared" si="0"/>
        <v>9</v>
      </c>
    </row>
    <row r="55" spans="1:35" x14ac:dyDescent="0.25">
      <c r="A55" s="11"/>
      <c r="B55" s="27" t="s">
        <v>54</v>
      </c>
      <c r="C55" s="13" t="s">
        <v>68</v>
      </c>
      <c r="D55" s="10">
        <v>6</v>
      </c>
      <c r="E55" s="10">
        <v>4</v>
      </c>
      <c r="F55" s="10">
        <v>0</v>
      </c>
      <c r="G55" s="10">
        <v>3</v>
      </c>
      <c r="H55" s="10">
        <v>6</v>
      </c>
      <c r="I55" s="10">
        <v>0</v>
      </c>
      <c r="J55" s="10">
        <v>0</v>
      </c>
      <c r="K55" s="10">
        <v>0</v>
      </c>
      <c r="L55" s="10">
        <v>0</v>
      </c>
      <c r="M55" s="10">
        <v>0</v>
      </c>
      <c r="N55" s="10">
        <v>1</v>
      </c>
      <c r="O55" s="10">
        <v>0</v>
      </c>
      <c r="P55" s="10">
        <v>0</v>
      </c>
      <c r="Q55" s="10">
        <v>0</v>
      </c>
      <c r="R55" s="10">
        <v>0</v>
      </c>
      <c r="S55" s="10">
        <v>0</v>
      </c>
      <c r="T55" s="10">
        <v>1</v>
      </c>
      <c r="U55" s="10">
        <v>1</v>
      </c>
      <c r="V55" s="10">
        <v>0</v>
      </c>
      <c r="W55" s="10">
        <v>0</v>
      </c>
      <c r="X55" s="10">
        <v>0</v>
      </c>
      <c r="Y55" s="10">
        <v>2</v>
      </c>
      <c r="Z55" s="10">
        <v>3</v>
      </c>
      <c r="AA55" s="10">
        <v>0</v>
      </c>
      <c r="AB55" s="10">
        <v>0</v>
      </c>
      <c r="AC55" s="10">
        <v>1</v>
      </c>
      <c r="AD55" s="10">
        <v>4</v>
      </c>
      <c r="AE55" s="10">
        <v>0</v>
      </c>
      <c r="AF55" s="10">
        <v>0</v>
      </c>
      <c r="AG55" s="10">
        <v>0</v>
      </c>
      <c r="AH55" s="10">
        <f t="shared" si="1"/>
        <v>21</v>
      </c>
      <c r="AI55" s="10">
        <f t="shared" si="0"/>
        <v>11</v>
      </c>
    </row>
    <row r="56" spans="1:35" x14ac:dyDescent="0.25">
      <c r="A56" s="11"/>
      <c r="B56" s="27" t="s">
        <v>56</v>
      </c>
      <c r="C56" s="13" t="s">
        <v>69</v>
      </c>
      <c r="D56" s="10">
        <v>9</v>
      </c>
      <c r="E56" s="10">
        <v>0</v>
      </c>
      <c r="F56" s="10">
        <v>0</v>
      </c>
      <c r="G56" s="10">
        <v>2</v>
      </c>
      <c r="H56" s="10">
        <v>5</v>
      </c>
      <c r="I56" s="10">
        <v>0</v>
      </c>
      <c r="J56" s="10">
        <v>1</v>
      </c>
      <c r="K56" s="10">
        <v>0</v>
      </c>
      <c r="L56" s="10">
        <v>0</v>
      </c>
      <c r="M56" s="10">
        <v>0</v>
      </c>
      <c r="N56" s="10">
        <v>1</v>
      </c>
      <c r="O56" s="10">
        <v>0</v>
      </c>
      <c r="P56" s="10">
        <v>0</v>
      </c>
      <c r="Q56" s="10">
        <v>1</v>
      </c>
      <c r="R56" s="10">
        <v>1</v>
      </c>
      <c r="S56" s="10">
        <v>0</v>
      </c>
      <c r="T56" s="10">
        <v>1</v>
      </c>
      <c r="U56" s="10">
        <v>0</v>
      </c>
      <c r="V56" s="10">
        <v>1</v>
      </c>
      <c r="W56" s="10">
        <v>0</v>
      </c>
      <c r="X56" s="10">
        <v>0</v>
      </c>
      <c r="Y56" s="10">
        <v>0</v>
      </c>
      <c r="Z56" s="10">
        <v>5</v>
      </c>
      <c r="AA56" s="10">
        <v>0</v>
      </c>
      <c r="AB56" s="10">
        <v>0</v>
      </c>
      <c r="AC56" s="10">
        <v>1</v>
      </c>
      <c r="AD56" s="10">
        <v>9</v>
      </c>
      <c r="AE56" s="10">
        <v>0</v>
      </c>
      <c r="AF56" s="10">
        <v>0</v>
      </c>
      <c r="AG56" s="10">
        <v>0</v>
      </c>
      <c r="AH56" s="10">
        <f t="shared" si="1"/>
        <v>33</v>
      </c>
      <c r="AI56" s="10">
        <f t="shared" si="0"/>
        <v>4</v>
      </c>
    </row>
    <row r="57" spans="1:35" x14ac:dyDescent="0.25">
      <c r="A57" s="11"/>
      <c r="B57" s="27" t="s">
        <v>58</v>
      </c>
      <c r="C57" s="13" t="s">
        <v>70</v>
      </c>
      <c r="D57" s="10">
        <v>9</v>
      </c>
      <c r="E57" s="10">
        <v>0</v>
      </c>
      <c r="F57" s="10">
        <v>0</v>
      </c>
      <c r="G57" s="10">
        <v>3</v>
      </c>
      <c r="H57" s="10">
        <v>4</v>
      </c>
      <c r="I57" s="10">
        <v>0</v>
      </c>
      <c r="J57" s="10">
        <v>3</v>
      </c>
      <c r="K57" s="10">
        <v>0</v>
      </c>
      <c r="L57" s="10">
        <v>0</v>
      </c>
      <c r="M57" s="10">
        <v>0</v>
      </c>
      <c r="N57" s="10">
        <v>0</v>
      </c>
      <c r="O57" s="10">
        <v>0</v>
      </c>
      <c r="P57" s="10">
        <v>0</v>
      </c>
      <c r="Q57" s="10">
        <v>1</v>
      </c>
      <c r="R57" s="10">
        <v>1</v>
      </c>
      <c r="S57" s="10">
        <v>0</v>
      </c>
      <c r="T57" s="10">
        <v>2</v>
      </c>
      <c r="U57" s="10">
        <v>1</v>
      </c>
      <c r="V57" s="10">
        <v>1</v>
      </c>
      <c r="W57" s="10">
        <v>1</v>
      </c>
      <c r="X57" s="10">
        <v>0</v>
      </c>
      <c r="Y57" s="10">
        <v>1</v>
      </c>
      <c r="Z57" s="10">
        <v>6</v>
      </c>
      <c r="AA57" s="10">
        <v>0</v>
      </c>
      <c r="AB57" s="10">
        <v>0</v>
      </c>
      <c r="AC57" s="10">
        <v>1</v>
      </c>
      <c r="AD57" s="10">
        <v>9</v>
      </c>
      <c r="AE57" s="10">
        <v>0</v>
      </c>
      <c r="AF57" s="10">
        <v>0</v>
      </c>
      <c r="AG57" s="10">
        <v>0</v>
      </c>
      <c r="AH57" s="10">
        <f t="shared" si="1"/>
        <v>35</v>
      </c>
      <c r="AI57" s="10">
        <f t="shared" si="0"/>
        <v>8</v>
      </c>
    </row>
    <row r="58" spans="1:35" x14ac:dyDescent="0.25">
      <c r="A58" s="11"/>
      <c r="B58" s="27" t="s">
        <v>60</v>
      </c>
      <c r="C58" s="13" t="s">
        <v>71</v>
      </c>
      <c r="D58" s="10">
        <v>16</v>
      </c>
      <c r="E58" s="10">
        <v>2</v>
      </c>
      <c r="F58" s="10">
        <v>0</v>
      </c>
      <c r="G58" s="10">
        <v>2</v>
      </c>
      <c r="H58" s="10">
        <v>2</v>
      </c>
      <c r="I58" s="10">
        <v>0</v>
      </c>
      <c r="J58" s="10">
        <v>7</v>
      </c>
      <c r="K58" s="10">
        <v>0</v>
      </c>
      <c r="L58" s="10">
        <v>0</v>
      </c>
      <c r="M58" s="10">
        <v>0</v>
      </c>
      <c r="N58" s="10">
        <v>3</v>
      </c>
      <c r="O58" s="10">
        <v>0</v>
      </c>
      <c r="P58" s="10">
        <v>0</v>
      </c>
      <c r="Q58" s="10">
        <v>0</v>
      </c>
      <c r="R58" s="10">
        <v>0</v>
      </c>
      <c r="S58" s="10">
        <v>0</v>
      </c>
      <c r="T58" s="10">
        <v>0</v>
      </c>
      <c r="U58" s="10">
        <v>0</v>
      </c>
      <c r="V58" s="10">
        <v>1</v>
      </c>
      <c r="W58" s="10">
        <v>0</v>
      </c>
      <c r="X58" s="10">
        <v>0</v>
      </c>
      <c r="Y58" s="10">
        <v>1</v>
      </c>
      <c r="Z58" s="10">
        <v>6</v>
      </c>
      <c r="AA58" s="10">
        <v>0</v>
      </c>
      <c r="AB58" s="10">
        <v>0</v>
      </c>
      <c r="AC58" s="10">
        <v>1</v>
      </c>
      <c r="AD58" s="10">
        <v>10</v>
      </c>
      <c r="AE58" s="10">
        <v>0</v>
      </c>
      <c r="AF58" s="10">
        <v>1</v>
      </c>
      <c r="AG58" s="10">
        <v>0</v>
      </c>
      <c r="AH58" s="10">
        <f t="shared" si="1"/>
        <v>46</v>
      </c>
      <c r="AI58" s="10">
        <f t="shared" si="0"/>
        <v>6</v>
      </c>
    </row>
    <row r="59" spans="1:35" x14ac:dyDescent="0.25">
      <c r="A59" s="11"/>
      <c r="B59" s="27" t="s">
        <v>72</v>
      </c>
      <c r="C59" s="13" t="s">
        <v>73</v>
      </c>
      <c r="D59" s="10">
        <v>4</v>
      </c>
      <c r="E59" s="10">
        <v>2</v>
      </c>
      <c r="F59" s="10">
        <v>0</v>
      </c>
      <c r="G59" s="10">
        <v>5</v>
      </c>
      <c r="H59" s="10">
        <v>2</v>
      </c>
      <c r="I59" s="10">
        <v>0</v>
      </c>
      <c r="J59" s="10">
        <v>0</v>
      </c>
      <c r="K59" s="10">
        <v>0</v>
      </c>
      <c r="L59" s="10">
        <v>0</v>
      </c>
      <c r="M59" s="10">
        <v>0</v>
      </c>
      <c r="N59" s="10">
        <v>2</v>
      </c>
      <c r="O59" s="10">
        <v>0</v>
      </c>
      <c r="P59" s="10">
        <v>0</v>
      </c>
      <c r="Q59" s="10">
        <v>1</v>
      </c>
      <c r="R59" s="10">
        <v>0</v>
      </c>
      <c r="S59" s="10">
        <v>0</v>
      </c>
      <c r="T59" s="10">
        <v>0</v>
      </c>
      <c r="U59" s="10">
        <v>1</v>
      </c>
      <c r="V59" s="10">
        <v>0</v>
      </c>
      <c r="W59" s="10">
        <v>0</v>
      </c>
      <c r="X59" s="10">
        <v>0</v>
      </c>
      <c r="Y59" s="10">
        <v>4</v>
      </c>
      <c r="Z59" s="10">
        <v>0</v>
      </c>
      <c r="AA59" s="10">
        <v>0</v>
      </c>
      <c r="AB59" s="10">
        <v>0</v>
      </c>
      <c r="AC59" s="10">
        <v>0</v>
      </c>
      <c r="AD59" s="10">
        <v>5</v>
      </c>
      <c r="AE59" s="10">
        <v>0</v>
      </c>
      <c r="AF59" s="10">
        <v>0</v>
      </c>
      <c r="AG59" s="10">
        <v>0</v>
      </c>
      <c r="AH59" s="10">
        <f t="shared" si="1"/>
        <v>13</v>
      </c>
      <c r="AI59" s="10">
        <f t="shared" si="0"/>
        <v>13</v>
      </c>
    </row>
    <row r="60" spans="1:35" x14ac:dyDescent="0.25">
      <c r="A60" s="11"/>
      <c r="B60" s="27" t="s">
        <v>74</v>
      </c>
      <c r="C60" s="13" t="s">
        <v>75</v>
      </c>
      <c r="D60" s="10">
        <v>14</v>
      </c>
      <c r="E60" s="10">
        <v>3</v>
      </c>
      <c r="F60" s="10">
        <v>0</v>
      </c>
      <c r="G60" s="10">
        <v>4</v>
      </c>
      <c r="H60" s="10">
        <v>5</v>
      </c>
      <c r="I60" s="10">
        <v>0</v>
      </c>
      <c r="J60" s="10">
        <v>1</v>
      </c>
      <c r="K60" s="10">
        <v>0</v>
      </c>
      <c r="L60" s="10">
        <v>0</v>
      </c>
      <c r="M60" s="10">
        <v>0</v>
      </c>
      <c r="N60" s="10">
        <v>0</v>
      </c>
      <c r="O60" s="10">
        <v>0</v>
      </c>
      <c r="P60" s="10">
        <v>0</v>
      </c>
      <c r="Q60" s="10">
        <v>0</v>
      </c>
      <c r="R60" s="10">
        <v>0</v>
      </c>
      <c r="S60" s="10">
        <v>0</v>
      </c>
      <c r="T60" s="10">
        <v>0</v>
      </c>
      <c r="U60" s="10">
        <v>0</v>
      </c>
      <c r="V60" s="10">
        <v>0</v>
      </c>
      <c r="W60" s="10">
        <v>0</v>
      </c>
      <c r="X60" s="10">
        <v>0</v>
      </c>
      <c r="Y60" s="10">
        <v>2</v>
      </c>
      <c r="Z60" s="10">
        <v>4</v>
      </c>
      <c r="AA60" s="10">
        <v>0</v>
      </c>
      <c r="AB60" s="10">
        <v>0</v>
      </c>
      <c r="AC60" s="10">
        <v>0</v>
      </c>
      <c r="AD60" s="10">
        <v>10</v>
      </c>
      <c r="AE60" s="10">
        <v>0</v>
      </c>
      <c r="AF60" s="10">
        <v>1</v>
      </c>
      <c r="AG60" s="10">
        <v>0</v>
      </c>
      <c r="AH60" s="10">
        <f t="shared" si="1"/>
        <v>35</v>
      </c>
      <c r="AI60" s="10">
        <f t="shared" si="0"/>
        <v>9</v>
      </c>
    </row>
    <row r="61" spans="1:35" x14ac:dyDescent="0.25">
      <c r="A61" s="11"/>
      <c r="B61" s="27" t="s">
        <v>76</v>
      </c>
      <c r="C61" s="13" t="s">
        <v>77</v>
      </c>
      <c r="D61" s="10">
        <v>3</v>
      </c>
      <c r="E61" s="10">
        <v>2</v>
      </c>
      <c r="F61" s="10">
        <v>0</v>
      </c>
      <c r="G61" s="10">
        <v>1</v>
      </c>
      <c r="H61" s="10">
        <v>0</v>
      </c>
      <c r="I61" s="10">
        <v>0</v>
      </c>
      <c r="J61" s="10">
        <v>1</v>
      </c>
      <c r="K61" s="10">
        <v>0</v>
      </c>
      <c r="L61" s="10">
        <v>0</v>
      </c>
      <c r="M61" s="10">
        <v>0</v>
      </c>
      <c r="N61" s="10">
        <v>4</v>
      </c>
      <c r="O61" s="10">
        <v>0</v>
      </c>
      <c r="P61" s="10">
        <v>0</v>
      </c>
      <c r="Q61" s="10">
        <v>0</v>
      </c>
      <c r="R61" s="10">
        <v>0</v>
      </c>
      <c r="S61" s="10">
        <v>0</v>
      </c>
      <c r="T61" s="10">
        <v>1</v>
      </c>
      <c r="U61" s="10">
        <v>0</v>
      </c>
      <c r="V61" s="10">
        <v>1</v>
      </c>
      <c r="W61" s="10">
        <v>0</v>
      </c>
      <c r="X61" s="10">
        <v>0</v>
      </c>
      <c r="Y61" s="10">
        <v>1</v>
      </c>
      <c r="Z61" s="10">
        <v>1</v>
      </c>
      <c r="AA61" s="10">
        <v>0</v>
      </c>
      <c r="AB61" s="10">
        <v>0</v>
      </c>
      <c r="AC61" s="10">
        <v>0</v>
      </c>
      <c r="AD61" s="10">
        <v>0</v>
      </c>
      <c r="AE61" s="10">
        <v>0</v>
      </c>
      <c r="AF61" s="10">
        <v>0</v>
      </c>
      <c r="AG61" s="10">
        <v>0</v>
      </c>
      <c r="AH61" s="10">
        <f t="shared" si="1"/>
        <v>11</v>
      </c>
      <c r="AI61" s="10">
        <f t="shared" si="0"/>
        <v>4</v>
      </c>
    </row>
    <row r="62" spans="1:35" x14ac:dyDescent="0.25">
      <c r="A62" s="11"/>
      <c r="B62" s="27" t="s">
        <v>78</v>
      </c>
      <c r="C62" s="13" t="s">
        <v>79</v>
      </c>
      <c r="D62" s="10">
        <v>0</v>
      </c>
      <c r="E62" s="10">
        <v>0</v>
      </c>
      <c r="F62" s="10">
        <v>0</v>
      </c>
      <c r="G62" s="10">
        <v>0</v>
      </c>
      <c r="H62" s="10">
        <v>0</v>
      </c>
      <c r="I62" s="10">
        <v>0</v>
      </c>
      <c r="J62" s="10">
        <v>4</v>
      </c>
      <c r="K62" s="10">
        <v>0</v>
      </c>
      <c r="L62" s="10">
        <v>0</v>
      </c>
      <c r="M62" s="10">
        <v>0</v>
      </c>
      <c r="N62" s="10">
        <v>0</v>
      </c>
      <c r="O62" s="10">
        <v>0</v>
      </c>
      <c r="P62" s="10">
        <v>0</v>
      </c>
      <c r="Q62" s="10">
        <v>0</v>
      </c>
      <c r="R62" s="10">
        <v>0</v>
      </c>
      <c r="S62" s="10">
        <v>0</v>
      </c>
      <c r="T62" s="10">
        <v>0</v>
      </c>
      <c r="U62" s="10">
        <v>0</v>
      </c>
      <c r="V62" s="10">
        <v>0</v>
      </c>
      <c r="W62" s="10">
        <v>0</v>
      </c>
      <c r="X62" s="10">
        <v>0</v>
      </c>
      <c r="Y62" s="10">
        <v>0</v>
      </c>
      <c r="Z62" s="10">
        <v>0</v>
      </c>
      <c r="AA62" s="10">
        <v>0</v>
      </c>
      <c r="AB62" s="10">
        <v>0</v>
      </c>
      <c r="AC62" s="10">
        <v>0</v>
      </c>
      <c r="AD62" s="10">
        <v>0</v>
      </c>
      <c r="AE62" s="10">
        <v>0</v>
      </c>
      <c r="AF62" s="10">
        <v>0</v>
      </c>
      <c r="AG62" s="10">
        <v>0</v>
      </c>
      <c r="AH62" s="10">
        <f t="shared" si="1"/>
        <v>4</v>
      </c>
      <c r="AI62" s="10">
        <f t="shared" si="0"/>
        <v>0</v>
      </c>
    </row>
    <row r="63" spans="1:35" x14ac:dyDescent="0.25">
      <c r="A63" s="15"/>
      <c r="B63" s="16"/>
      <c r="C63" s="17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</row>
    <row r="64" spans="1:35" x14ac:dyDescent="0.25">
      <c r="A64" s="11" t="s">
        <v>80</v>
      </c>
      <c r="B64" s="14" t="s">
        <v>81</v>
      </c>
      <c r="C64" s="13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</row>
    <row r="65" spans="1:35" x14ac:dyDescent="0.25">
      <c r="A65" s="15"/>
      <c r="B65" s="27" t="s">
        <v>82</v>
      </c>
      <c r="C65" s="13" t="s">
        <v>83</v>
      </c>
      <c r="D65" s="10">
        <v>0</v>
      </c>
      <c r="E65" s="10">
        <v>0</v>
      </c>
      <c r="F65" s="10">
        <v>0</v>
      </c>
      <c r="G65" s="10">
        <v>0</v>
      </c>
      <c r="H65" s="10">
        <v>0</v>
      </c>
      <c r="I65" s="10">
        <v>0</v>
      </c>
      <c r="J65" s="10">
        <v>0</v>
      </c>
      <c r="K65" s="10">
        <v>0</v>
      </c>
      <c r="L65" s="10">
        <v>0</v>
      </c>
      <c r="M65" s="10">
        <v>0</v>
      </c>
      <c r="N65" s="10">
        <v>0</v>
      </c>
      <c r="O65" s="10">
        <v>0</v>
      </c>
      <c r="P65" s="10">
        <v>0</v>
      </c>
      <c r="Q65" s="10">
        <v>0</v>
      </c>
      <c r="R65" s="10">
        <v>0</v>
      </c>
      <c r="S65" s="10">
        <v>0</v>
      </c>
      <c r="T65" s="10">
        <v>0</v>
      </c>
      <c r="U65" s="10">
        <v>0</v>
      </c>
      <c r="V65" s="10">
        <v>0</v>
      </c>
      <c r="W65" s="10">
        <v>0</v>
      </c>
      <c r="X65" s="10">
        <v>0</v>
      </c>
      <c r="Y65" s="10">
        <v>0</v>
      </c>
      <c r="Z65" s="10">
        <v>0</v>
      </c>
      <c r="AA65" s="10">
        <v>0</v>
      </c>
      <c r="AB65" s="10">
        <v>0</v>
      </c>
      <c r="AC65" s="10">
        <v>0</v>
      </c>
      <c r="AD65" s="10">
        <v>0</v>
      </c>
      <c r="AE65" s="10">
        <v>0</v>
      </c>
      <c r="AF65" s="10">
        <v>0</v>
      </c>
      <c r="AG65" s="10">
        <v>0</v>
      </c>
      <c r="AH65" s="10">
        <f t="shared" si="1"/>
        <v>0</v>
      </c>
      <c r="AI65" s="10">
        <f t="shared" si="0"/>
        <v>0</v>
      </c>
    </row>
    <row r="66" spans="1:35" x14ac:dyDescent="0.25">
      <c r="A66" s="15"/>
      <c r="B66" s="27" t="s">
        <v>82</v>
      </c>
      <c r="C66" s="13" t="s">
        <v>84</v>
      </c>
      <c r="D66" s="10">
        <v>7</v>
      </c>
      <c r="E66" s="10">
        <v>1</v>
      </c>
      <c r="F66" s="10">
        <v>0</v>
      </c>
      <c r="G66" s="10">
        <v>0</v>
      </c>
      <c r="H66" s="10">
        <v>1</v>
      </c>
      <c r="I66" s="10">
        <v>0</v>
      </c>
      <c r="J66" s="10">
        <v>0</v>
      </c>
      <c r="K66" s="10">
        <v>0</v>
      </c>
      <c r="L66" s="10">
        <v>0</v>
      </c>
      <c r="M66" s="10">
        <v>0</v>
      </c>
      <c r="N66" s="10">
        <v>1</v>
      </c>
      <c r="O66" s="10">
        <v>0</v>
      </c>
      <c r="P66" s="10">
        <v>0</v>
      </c>
      <c r="Q66" s="10">
        <v>0</v>
      </c>
      <c r="R66" s="10">
        <v>0</v>
      </c>
      <c r="S66" s="10">
        <v>0</v>
      </c>
      <c r="T66" s="10">
        <v>1</v>
      </c>
      <c r="U66" s="10">
        <v>1</v>
      </c>
      <c r="V66" s="10">
        <v>0</v>
      </c>
      <c r="W66" s="10">
        <v>0</v>
      </c>
      <c r="X66" s="10">
        <v>0</v>
      </c>
      <c r="Y66" s="10">
        <v>0</v>
      </c>
      <c r="Z66" s="10">
        <v>3</v>
      </c>
      <c r="AA66" s="10">
        <v>0</v>
      </c>
      <c r="AB66" s="10">
        <v>0</v>
      </c>
      <c r="AC66" s="10">
        <v>0</v>
      </c>
      <c r="AD66" s="10">
        <v>5</v>
      </c>
      <c r="AE66" s="10">
        <v>0</v>
      </c>
      <c r="AF66" s="10">
        <v>4</v>
      </c>
      <c r="AG66" s="10">
        <v>0</v>
      </c>
      <c r="AH66" s="10">
        <f t="shared" si="1"/>
        <v>22</v>
      </c>
      <c r="AI66" s="10">
        <f t="shared" si="0"/>
        <v>2</v>
      </c>
    </row>
    <row r="67" spans="1:35" x14ac:dyDescent="0.25">
      <c r="A67" s="15"/>
      <c r="B67" s="27" t="s">
        <v>82</v>
      </c>
      <c r="C67" s="13" t="s">
        <v>85</v>
      </c>
      <c r="D67" s="10">
        <v>14</v>
      </c>
      <c r="E67" s="10">
        <v>4</v>
      </c>
      <c r="F67" s="10">
        <v>0</v>
      </c>
      <c r="G67" s="10">
        <v>7</v>
      </c>
      <c r="H67" s="10">
        <v>6</v>
      </c>
      <c r="I67" s="10">
        <v>0</v>
      </c>
      <c r="J67" s="10">
        <v>4</v>
      </c>
      <c r="K67" s="10">
        <v>0</v>
      </c>
      <c r="L67" s="10">
        <v>0</v>
      </c>
      <c r="M67" s="10">
        <v>0</v>
      </c>
      <c r="N67" s="10">
        <v>1</v>
      </c>
      <c r="O67" s="10">
        <v>0</v>
      </c>
      <c r="P67" s="10">
        <v>0</v>
      </c>
      <c r="Q67" s="10">
        <v>4</v>
      </c>
      <c r="R67" s="10">
        <v>1</v>
      </c>
      <c r="S67" s="10">
        <v>0</v>
      </c>
      <c r="T67" s="10">
        <v>1</v>
      </c>
      <c r="U67" s="10">
        <v>0</v>
      </c>
      <c r="V67" s="10">
        <v>0</v>
      </c>
      <c r="W67" s="10">
        <v>0</v>
      </c>
      <c r="X67" s="10">
        <v>0</v>
      </c>
      <c r="Y67" s="10">
        <v>5</v>
      </c>
      <c r="Z67" s="10">
        <v>7</v>
      </c>
      <c r="AA67" s="10">
        <v>0</v>
      </c>
      <c r="AB67" s="10">
        <v>0</v>
      </c>
      <c r="AC67" s="10">
        <v>0</v>
      </c>
      <c r="AD67" s="10">
        <v>11</v>
      </c>
      <c r="AE67" s="10">
        <v>0</v>
      </c>
      <c r="AF67" s="10">
        <v>0</v>
      </c>
      <c r="AG67" s="10">
        <v>0</v>
      </c>
      <c r="AH67" s="10">
        <f t="shared" si="1"/>
        <v>45</v>
      </c>
      <c r="AI67" s="10">
        <f t="shared" si="0"/>
        <v>20</v>
      </c>
    </row>
    <row r="68" spans="1:35" x14ac:dyDescent="0.25">
      <c r="A68" s="15"/>
      <c r="B68" s="27" t="s">
        <v>82</v>
      </c>
      <c r="C68" s="13" t="s">
        <v>86</v>
      </c>
      <c r="D68" s="10">
        <v>88</v>
      </c>
      <c r="E68" s="10">
        <v>37</v>
      </c>
      <c r="F68" s="10">
        <v>0</v>
      </c>
      <c r="G68" s="10">
        <v>32</v>
      </c>
      <c r="H68" s="10">
        <v>37</v>
      </c>
      <c r="I68" s="10">
        <v>0</v>
      </c>
      <c r="J68" s="10">
        <v>39</v>
      </c>
      <c r="K68" s="10">
        <v>0</v>
      </c>
      <c r="L68" s="10">
        <v>0</v>
      </c>
      <c r="M68" s="10">
        <v>0</v>
      </c>
      <c r="N68" s="10">
        <v>15</v>
      </c>
      <c r="O68" s="10">
        <v>0</v>
      </c>
      <c r="P68" s="10">
        <v>0</v>
      </c>
      <c r="Q68" s="10">
        <v>24</v>
      </c>
      <c r="R68" s="10">
        <v>5</v>
      </c>
      <c r="S68" s="10">
        <v>0</v>
      </c>
      <c r="T68" s="10">
        <v>2</v>
      </c>
      <c r="U68" s="10">
        <v>2</v>
      </c>
      <c r="V68" s="10">
        <v>2</v>
      </c>
      <c r="W68" s="10">
        <v>3</v>
      </c>
      <c r="X68" s="10">
        <v>0</v>
      </c>
      <c r="Y68" s="10">
        <v>32</v>
      </c>
      <c r="Z68" s="10">
        <v>47</v>
      </c>
      <c r="AA68" s="10">
        <v>0</v>
      </c>
      <c r="AB68" s="10">
        <v>0</v>
      </c>
      <c r="AC68" s="10">
        <v>8</v>
      </c>
      <c r="AD68" s="10">
        <v>71</v>
      </c>
      <c r="AE68" s="10">
        <v>0</v>
      </c>
      <c r="AF68" s="10">
        <v>0</v>
      </c>
      <c r="AG68" s="10">
        <v>0</v>
      </c>
      <c r="AH68" s="10">
        <f t="shared" si="1"/>
        <v>306</v>
      </c>
      <c r="AI68" s="10">
        <f t="shared" si="0"/>
        <v>138</v>
      </c>
    </row>
    <row r="69" spans="1:35" x14ac:dyDescent="0.25">
      <c r="A69" s="15"/>
      <c r="B69" s="27" t="s">
        <v>82</v>
      </c>
      <c r="C69" s="13" t="s">
        <v>87</v>
      </c>
      <c r="D69" s="10">
        <v>22</v>
      </c>
      <c r="E69" s="10">
        <v>5</v>
      </c>
      <c r="F69" s="10">
        <v>0</v>
      </c>
      <c r="G69" s="10">
        <v>7</v>
      </c>
      <c r="H69" s="10">
        <v>5</v>
      </c>
      <c r="I69" s="10">
        <v>0</v>
      </c>
      <c r="J69" s="10">
        <v>3</v>
      </c>
      <c r="K69" s="10">
        <v>0</v>
      </c>
      <c r="L69" s="10">
        <v>0</v>
      </c>
      <c r="M69" s="10">
        <v>0</v>
      </c>
      <c r="N69" s="10">
        <v>7</v>
      </c>
      <c r="O69" s="10">
        <v>0</v>
      </c>
      <c r="P69" s="10">
        <v>0</v>
      </c>
      <c r="Q69" s="10">
        <v>7</v>
      </c>
      <c r="R69" s="10">
        <v>0</v>
      </c>
      <c r="S69" s="10">
        <v>0</v>
      </c>
      <c r="T69" s="10">
        <v>3</v>
      </c>
      <c r="U69" s="10">
        <v>0</v>
      </c>
      <c r="V69" s="10">
        <v>1</v>
      </c>
      <c r="W69" s="10">
        <v>2</v>
      </c>
      <c r="X69" s="10">
        <v>0</v>
      </c>
      <c r="Y69" s="10">
        <v>4</v>
      </c>
      <c r="Z69" s="10">
        <v>6</v>
      </c>
      <c r="AA69" s="10">
        <v>0</v>
      </c>
      <c r="AB69" s="10">
        <v>0</v>
      </c>
      <c r="AC69" s="10">
        <v>6</v>
      </c>
      <c r="AD69" s="10">
        <v>11</v>
      </c>
      <c r="AE69" s="10">
        <v>0</v>
      </c>
      <c r="AF69" s="10">
        <v>0</v>
      </c>
      <c r="AG69" s="10">
        <v>0</v>
      </c>
      <c r="AH69" s="10">
        <f t="shared" si="1"/>
        <v>58</v>
      </c>
      <c r="AI69" s="10">
        <f t="shared" si="0"/>
        <v>31</v>
      </c>
    </row>
    <row r="70" spans="1:35" x14ac:dyDescent="0.25">
      <c r="A70" s="15"/>
      <c r="B70" s="27" t="s">
        <v>82</v>
      </c>
      <c r="C70" s="13" t="s">
        <v>88</v>
      </c>
      <c r="D70" s="10">
        <v>1</v>
      </c>
      <c r="E70" s="10">
        <v>2</v>
      </c>
      <c r="F70" s="10">
        <v>0</v>
      </c>
      <c r="G70" s="10">
        <v>0</v>
      </c>
      <c r="H70" s="10">
        <v>0</v>
      </c>
      <c r="I70" s="10">
        <v>0</v>
      </c>
      <c r="J70" s="10">
        <v>0</v>
      </c>
      <c r="K70" s="10">
        <v>1</v>
      </c>
      <c r="L70" s="10">
        <v>0</v>
      </c>
      <c r="M70" s="10">
        <v>0</v>
      </c>
      <c r="N70" s="10">
        <v>0</v>
      </c>
      <c r="O70" s="10">
        <v>0</v>
      </c>
      <c r="P70" s="10">
        <v>0</v>
      </c>
      <c r="Q70" s="10">
        <v>0</v>
      </c>
      <c r="R70" s="10">
        <v>0</v>
      </c>
      <c r="S70" s="10">
        <v>0</v>
      </c>
      <c r="T70" s="10">
        <v>1</v>
      </c>
      <c r="U70" s="10">
        <v>0</v>
      </c>
      <c r="V70" s="10">
        <v>6</v>
      </c>
      <c r="W70" s="10">
        <v>6</v>
      </c>
      <c r="X70" s="10">
        <v>0</v>
      </c>
      <c r="Y70" s="10">
        <v>0</v>
      </c>
      <c r="Z70" s="10">
        <v>0</v>
      </c>
      <c r="AA70" s="10">
        <v>0</v>
      </c>
      <c r="AB70" s="10">
        <v>0</v>
      </c>
      <c r="AC70" s="10">
        <v>0</v>
      </c>
      <c r="AD70" s="10">
        <v>0</v>
      </c>
      <c r="AE70" s="10">
        <v>1</v>
      </c>
      <c r="AF70" s="10">
        <v>0</v>
      </c>
      <c r="AG70" s="10">
        <v>0</v>
      </c>
      <c r="AH70" s="10">
        <f t="shared" si="1"/>
        <v>8</v>
      </c>
      <c r="AI70" s="10">
        <f t="shared" si="0"/>
        <v>10</v>
      </c>
    </row>
    <row r="71" spans="1:35" x14ac:dyDescent="0.25">
      <c r="A71" s="15"/>
      <c r="B71" s="16"/>
      <c r="C71" s="17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</row>
    <row r="72" spans="1:35" x14ac:dyDescent="0.25">
      <c r="A72" s="11" t="s">
        <v>89</v>
      </c>
      <c r="B72" s="14" t="s">
        <v>90</v>
      </c>
      <c r="C72" s="13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</row>
    <row r="73" spans="1:35" x14ac:dyDescent="0.25">
      <c r="A73" s="11"/>
      <c r="B73" s="27" t="s">
        <v>82</v>
      </c>
      <c r="C73" s="13" t="s">
        <v>91</v>
      </c>
      <c r="D73" s="10">
        <v>35</v>
      </c>
      <c r="E73" s="10">
        <v>18</v>
      </c>
      <c r="F73" s="10">
        <v>0</v>
      </c>
      <c r="G73" s="10">
        <v>13</v>
      </c>
      <c r="H73" s="10">
        <v>5</v>
      </c>
      <c r="I73" s="10">
        <v>0</v>
      </c>
      <c r="J73" s="10">
        <v>35</v>
      </c>
      <c r="K73" s="10">
        <v>0</v>
      </c>
      <c r="L73" s="10">
        <v>0</v>
      </c>
      <c r="M73" s="10">
        <v>0</v>
      </c>
      <c r="N73" s="10">
        <v>5</v>
      </c>
      <c r="O73" s="10">
        <v>0</v>
      </c>
      <c r="P73" s="10">
        <v>0</v>
      </c>
      <c r="Q73" s="10">
        <v>19</v>
      </c>
      <c r="R73" s="10">
        <v>0</v>
      </c>
      <c r="S73" s="10">
        <v>0</v>
      </c>
      <c r="T73" s="10">
        <v>3</v>
      </c>
      <c r="U73" s="10">
        <v>2</v>
      </c>
      <c r="V73" s="10">
        <v>5</v>
      </c>
      <c r="W73" s="10">
        <v>8</v>
      </c>
      <c r="X73" s="10">
        <v>0</v>
      </c>
      <c r="Y73" s="10">
        <v>11</v>
      </c>
      <c r="Z73" s="10">
        <v>9</v>
      </c>
      <c r="AA73" s="10">
        <v>0</v>
      </c>
      <c r="AB73" s="10">
        <v>0</v>
      </c>
      <c r="AC73" s="10">
        <v>0</v>
      </c>
      <c r="AD73" s="10">
        <v>23</v>
      </c>
      <c r="AE73" s="10">
        <v>0</v>
      </c>
      <c r="AF73" s="10">
        <v>2</v>
      </c>
      <c r="AG73" s="10">
        <v>0</v>
      </c>
      <c r="AH73" s="10">
        <f t="shared" ref="AH73:AH114" si="2">SUMIF($D$7:$AG$7,"L",D73:AG73)</f>
        <v>122</v>
      </c>
      <c r="AI73" s="10">
        <f t="shared" ref="AI73:AI114" si="3">SUMIF($D$7:$AG$7,"P",D73:AG73)</f>
        <v>71</v>
      </c>
    </row>
    <row r="74" spans="1:35" x14ac:dyDescent="0.25">
      <c r="A74" s="11"/>
      <c r="B74" s="27" t="s">
        <v>82</v>
      </c>
      <c r="C74" s="13" t="s">
        <v>92</v>
      </c>
      <c r="D74" s="10">
        <v>28</v>
      </c>
      <c r="E74" s="10">
        <v>12</v>
      </c>
      <c r="F74" s="10">
        <v>0</v>
      </c>
      <c r="G74" s="10">
        <v>15</v>
      </c>
      <c r="H74" s="10">
        <v>14</v>
      </c>
      <c r="I74" s="10">
        <v>0</v>
      </c>
      <c r="J74" s="10">
        <v>6</v>
      </c>
      <c r="K74" s="10">
        <v>0</v>
      </c>
      <c r="L74" s="10">
        <v>0</v>
      </c>
      <c r="M74" s="10">
        <v>0</v>
      </c>
      <c r="N74" s="10">
        <v>4</v>
      </c>
      <c r="O74" s="10">
        <v>0</v>
      </c>
      <c r="P74" s="10">
        <v>0</v>
      </c>
      <c r="Q74" s="10">
        <v>8</v>
      </c>
      <c r="R74" s="10">
        <v>1</v>
      </c>
      <c r="S74" s="10">
        <v>0</v>
      </c>
      <c r="T74" s="10">
        <v>2</v>
      </c>
      <c r="U74" s="10">
        <v>1</v>
      </c>
      <c r="V74" s="10">
        <v>4</v>
      </c>
      <c r="W74" s="10">
        <v>3</v>
      </c>
      <c r="X74" s="10">
        <v>0</v>
      </c>
      <c r="Y74" s="10">
        <v>14</v>
      </c>
      <c r="Z74" s="10">
        <v>16</v>
      </c>
      <c r="AA74" s="10">
        <v>0</v>
      </c>
      <c r="AB74" s="10">
        <v>0</v>
      </c>
      <c r="AC74" s="10">
        <v>2</v>
      </c>
      <c r="AD74" s="10">
        <v>23</v>
      </c>
      <c r="AE74" s="10">
        <v>0</v>
      </c>
      <c r="AF74" s="10">
        <v>1</v>
      </c>
      <c r="AG74" s="10">
        <v>0</v>
      </c>
      <c r="AH74" s="10">
        <f t="shared" si="2"/>
        <v>99</v>
      </c>
      <c r="AI74" s="10">
        <f t="shared" si="3"/>
        <v>55</v>
      </c>
    </row>
    <row r="75" spans="1:35" x14ac:dyDescent="0.25">
      <c r="A75" s="11"/>
      <c r="B75" s="27" t="s">
        <v>82</v>
      </c>
      <c r="C75" s="13" t="s">
        <v>93</v>
      </c>
      <c r="D75" s="10">
        <v>27</v>
      </c>
      <c r="E75" s="10">
        <v>8</v>
      </c>
      <c r="F75" s="10">
        <v>0</v>
      </c>
      <c r="G75" s="10">
        <v>9</v>
      </c>
      <c r="H75" s="10">
        <v>19</v>
      </c>
      <c r="I75" s="10">
        <v>0</v>
      </c>
      <c r="J75" s="10">
        <v>0</v>
      </c>
      <c r="K75" s="10">
        <v>0</v>
      </c>
      <c r="L75" s="10">
        <v>0</v>
      </c>
      <c r="M75" s="10">
        <v>0</v>
      </c>
      <c r="N75" s="10">
        <v>6</v>
      </c>
      <c r="O75" s="10">
        <v>0</v>
      </c>
      <c r="P75" s="10">
        <v>0</v>
      </c>
      <c r="Q75" s="10">
        <v>3</v>
      </c>
      <c r="R75" s="10">
        <v>1</v>
      </c>
      <c r="S75" s="10">
        <v>0</v>
      </c>
      <c r="T75" s="10">
        <v>1</v>
      </c>
      <c r="U75" s="10">
        <v>0</v>
      </c>
      <c r="V75" s="10">
        <v>0</v>
      </c>
      <c r="W75" s="10">
        <v>0</v>
      </c>
      <c r="X75" s="10">
        <v>0</v>
      </c>
      <c r="Y75" s="10">
        <v>7</v>
      </c>
      <c r="Z75" s="10">
        <v>14</v>
      </c>
      <c r="AA75" s="10">
        <v>0</v>
      </c>
      <c r="AB75" s="10">
        <v>0</v>
      </c>
      <c r="AC75" s="10">
        <v>2</v>
      </c>
      <c r="AD75" s="10">
        <v>19</v>
      </c>
      <c r="AE75" s="10">
        <v>0</v>
      </c>
      <c r="AF75" s="10">
        <v>1</v>
      </c>
      <c r="AG75" s="10">
        <v>0</v>
      </c>
      <c r="AH75" s="10">
        <f t="shared" si="2"/>
        <v>88</v>
      </c>
      <c r="AI75" s="10">
        <f t="shared" si="3"/>
        <v>29</v>
      </c>
    </row>
    <row r="76" spans="1:35" x14ac:dyDescent="0.25">
      <c r="A76" s="11"/>
      <c r="B76" s="27" t="s">
        <v>82</v>
      </c>
      <c r="C76" s="13" t="s">
        <v>94</v>
      </c>
      <c r="D76" s="10">
        <v>35</v>
      </c>
      <c r="E76" s="10">
        <v>11</v>
      </c>
      <c r="F76" s="10">
        <v>0</v>
      </c>
      <c r="G76" s="10">
        <v>8</v>
      </c>
      <c r="H76" s="10">
        <v>11</v>
      </c>
      <c r="I76" s="10">
        <v>0</v>
      </c>
      <c r="J76" s="10">
        <v>8</v>
      </c>
      <c r="K76" s="10">
        <v>0</v>
      </c>
      <c r="L76" s="10">
        <v>0</v>
      </c>
      <c r="M76" s="10">
        <v>0</v>
      </c>
      <c r="N76" s="10">
        <v>7</v>
      </c>
      <c r="O76" s="10">
        <v>0</v>
      </c>
      <c r="P76" s="10">
        <v>0</v>
      </c>
      <c r="Q76" s="10">
        <v>4</v>
      </c>
      <c r="R76" s="10">
        <v>4</v>
      </c>
      <c r="S76" s="10">
        <v>0</v>
      </c>
      <c r="T76" s="10">
        <v>1</v>
      </c>
      <c r="U76" s="10">
        <v>1</v>
      </c>
      <c r="V76" s="10">
        <v>0</v>
      </c>
      <c r="W76" s="10">
        <v>0</v>
      </c>
      <c r="X76" s="10">
        <v>0</v>
      </c>
      <c r="Y76" s="10">
        <v>9</v>
      </c>
      <c r="Z76" s="10">
        <v>22</v>
      </c>
      <c r="AA76" s="10">
        <v>0</v>
      </c>
      <c r="AB76" s="10">
        <v>0</v>
      </c>
      <c r="AC76" s="10">
        <v>8</v>
      </c>
      <c r="AD76" s="10">
        <v>26</v>
      </c>
      <c r="AE76" s="10">
        <v>0</v>
      </c>
      <c r="AF76" s="10">
        <v>0</v>
      </c>
      <c r="AG76" s="10">
        <v>0</v>
      </c>
      <c r="AH76" s="10">
        <f t="shared" si="2"/>
        <v>114</v>
      </c>
      <c r="AI76" s="10">
        <f t="shared" si="3"/>
        <v>41</v>
      </c>
    </row>
    <row r="77" spans="1:35" x14ac:dyDescent="0.25">
      <c r="A77" s="11"/>
      <c r="B77" s="27" t="s">
        <v>82</v>
      </c>
      <c r="C77" s="13" t="s">
        <v>95</v>
      </c>
      <c r="D77" s="10">
        <v>7</v>
      </c>
      <c r="E77" s="10">
        <v>0</v>
      </c>
      <c r="F77" s="10">
        <v>0</v>
      </c>
      <c r="G77" s="10">
        <v>1</v>
      </c>
      <c r="H77" s="10">
        <v>0</v>
      </c>
      <c r="I77" s="10">
        <v>0</v>
      </c>
      <c r="J77" s="10">
        <v>0</v>
      </c>
      <c r="K77" s="10">
        <v>0</v>
      </c>
      <c r="L77" s="10">
        <v>0</v>
      </c>
      <c r="M77" s="10">
        <v>0</v>
      </c>
      <c r="N77" s="10">
        <v>2</v>
      </c>
      <c r="O77" s="10">
        <v>0</v>
      </c>
      <c r="P77" s="10">
        <v>0</v>
      </c>
      <c r="Q77" s="10">
        <v>1</v>
      </c>
      <c r="R77" s="10">
        <v>0</v>
      </c>
      <c r="S77" s="10">
        <v>0</v>
      </c>
      <c r="T77" s="10">
        <v>0</v>
      </c>
      <c r="U77" s="10">
        <v>0</v>
      </c>
      <c r="V77" s="10">
        <v>0</v>
      </c>
      <c r="W77" s="10">
        <v>0</v>
      </c>
      <c r="X77" s="10">
        <v>0</v>
      </c>
      <c r="Y77" s="10">
        <v>0</v>
      </c>
      <c r="Z77" s="10">
        <v>2</v>
      </c>
      <c r="AA77" s="10">
        <v>0</v>
      </c>
      <c r="AB77" s="10">
        <v>0</v>
      </c>
      <c r="AC77" s="10">
        <v>2</v>
      </c>
      <c r="AD77" s="10">
        <v>3</v>
      </c>
      <c r="AE77" s="10">
        <v>0</v>
      </c>
      <c r="AF77" s="10">
        <v>0</v>
      </c>
      <c r="AG77" s="10">
        <v>0</v>
      </c>
      <c r="AH77" s="10">
        <f t="shared" si="2"/>
        <v>14</v>
      </c>
      <c r="AI77" s="10">
        <f t="shared" si="3"/>
        <v>4</v>
      </c>
    </row>
    <row r="78" spans="1:35" x14ac:dyDescent="0.25">
      <c r="A78" s="15"/>
      <c r="B78" s="16"/>
      <c r="C78" s="17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</row>
    <row r="79" spans="1:35" x14ac:dyDescent="0.25">
      <c r="A79" s="11" t="s">
        <v>96</v>
      </c>
      <c r="B79" s="14" t="s">
        <v>97</v>
      </c>
      <c r="C79" s="17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</row>
    <row r="80" spans="1:35" x14ac:dyDescent="0.25">
      <c r="A80" s="15"/>
      <c r="B80" s="27" t="s">
        <v>82</v>
      </c>
      <c r="C80" s="13" t="s">
        <v>98</v>
      </c>
      <c r="D80" s="10">
        <v>2</v>
      </c>
      <c r="E80" s="10">
        <v>0</v>
      </c>
      <c r="F80" s="10">
        <v>0</v>
      </c>
      <c r="G80" s="10">
        <v>0</v>
      </c>
      <c r="H80" s="10">
        <v>0</v>
      </c>
      <c r="I80" s="10">
        <v>0</v>
      </c>
      <c r="J80" s="10">
        <v>0</v>
      </c>
      <c r="K80" s="10">
        <v>0</v>
      </c>
      <c r="L80" s="10">
        <v>0</v>
      </c>
      <c r="M80" s="10">
        <v>0</v>
      </c>
      <c r="N80" s="10">
        <v>2</v>
      </c>
      <c r="O80" s="10">
        <v>0</v>
      </c>
      <c r="P80" s="10">
        <v>0</v>
      </c>
      <c r="Q80" s="10">
        <v>0</v>
      </c>
      <c r="R80" s="10">
        <v>1</v>
      </c>
      <c r="S80" s="10">
        <v>0</v>
      </c>
      <c r="T80" s="10">
        <v>0</v>
      </c>
      <c r="U80" s="10">
        <v>0</v>
      </c>
      <c r="V80" s="10">
        <v>0</v>
      </c>
      <c r="W80" s="10">
        <v>0</v>
      </c>
      <c r="X80" s="10">
        <v>0</v>
      </c>
      <c r="Y80" s="10">
        <v>0</v>
      </c>
      <c r="Z80" s="10">
        <v>0</v>
      </c>
      <c r="AA80" s="10">
        <v>0</v>
      </c>
      <c r="AB80" s="10">
        <v>0</v>
      </c>
      <c r="AC80" s="10">
        <v>0</v>
      </c>
      <c r="AD80" s="10">
        <v>0</v>
      </c>
      <c r="AE80" s="10">
        <v>0</v>
      </c>
      <c r="AF80" s="10">
        <v>0</v>
      </c>
      <c r="AG80" s="10">
        <v>0</v>
      </c>
      <c r="AH80" s="10">
        <f t="shared" si="2"/>
        <v>5</v>
      </c>
      <c r="AI80" s="10">
        <f t="shared" si="3"/>
        <v>0</v>
      </c>
    </row>
    <row r="81" spans="1:35" x14ac:dyDescent="0.25">
      <c r="A81" s="15"/>
      <c r="B81" s="27" t="s">
        <v>82</v>
      </c>
      <c r="C81" s="13" t="s">
        <v>99</v>
      </c>
      <c r="D81" s="10">
        <v>0</v>
      </c>
      <c r="E81" s="10">
        <v>0</v>
      </c>
      <c r="F81" s="10">
        <v>0</v>
      </c>
      <c r="G81" s="10">
        <v>0</v>
      </c>
      <c r="H81" s="10">
        <v>0</v>
      </c>
      <c r="I81" s="10">
        <v>0</v>
      </c>
      <c r="J81" s="10">
        <v>0</v>
      </c>
      <c r="K81" s="10">
        <v>0</v>
      </c>
      <c r="L81" s="10">
        <v>0</v>
      </c>
      <c r="M81" s="10">
        <v>0</v>
      </c>
      <c r="N81" s="10">
        <v>0</v>
      </c>
      <c r="O81" s="10">
        <v>0</v>
      </c>
      <c r="P81" s="10">
        <v>0</v>
      </c>
      <c r="Q81" s="10">
        <v>0</v>
      </c>
      <c r="R81" s="10">
        <v>0</v>
      </c>
      <c r="S81" s="10">
        <v>0</v>
      </c>
      <c r="T81" s="10">
        <v>0</v>
      </c>
      <c r="U81" s="10">
        <v>0</v>
      </c>
      <c r="V81" s="10">
        <v>0</v>
      </c>
      <c r="W81" s="10">
        <v>0</v>
      </c>
      <c r="X81" s="10">
        <v>0</v>
      </c>
      <c r="Y81" s="10">
        <v>0</v>
      </c>
      <c r="Z81" s="10">
        <v>0</v>
      </c>
      <c r="AA81" s="10">
        <v>0</v>
      </c>
      <c r="AB81" s="10">
        <v>0</v>
      </c>
      <c r="AC81" s="10">
        <v>0</v>
      </c>
      <c r="AD81" s="10">
        <v>0</v>
      </c>
      <c r="AE81" s="10">
        <v>0</v>
      </c>
      <c r="AF81" s="10">
        <v>0</v>
      </c>
      <c r="AG81" s="10">
        <v>0</v>
      </c>
      <c r="AH81" s="10">
        <f t="shared" si="2"/>
        <v>0</v>
      </c>
      <c r="AI81" s="10">
        <f t="shared" si="3"/>
        <v>0</v>
      </c>
    </row>
    <row r="82" spans="1:35" x14ac:dyDescent="0.25">
      <c r="A82" s="15"/>
      <c r="B82" s="27" t="s">
        <v>82</v>
      </c>
      <c r="C82" s="13" t="s">
        <v>100</v>
      </c>
      <c r="D82" s="10">
        <v>0</v>
      </c>
      <c r="E82" s="10">
        <v>0</v>
      </c>
      <c r="F82" s="10">
        <v>0</v>
      </c>
      <c r="G82" s="10">
        <v>0</v>
      </c>
      <c r="H82" s="10">
        <v>0</v>
      </c>
      <c r="I82" s="10">
        <v>0</v>
      </c>
      <c r="J82" s="10">
        <v>0</v>
      </c>
      <c r="K82" s="10">
        <v>0</v>
      </c>
      <c r="L82" s="10">
        <v>0</v>
      </c>
      <c r="M82" s="10">
        <v>0</v>
      </c>
      <c r="N82" s="10">
        <v>0</v>
      </c>
      <c r="O82" s="10">
        <v>0</v>
      </c>
      <c r="P82" s="10">
        <v>0</v>
      </c>
      <c r="Q82" s="10">
        <v>0</v>
      </c>
      <c r="R82" s="10">
        <v>1</v>
      </c>
      <c r="S82" s="10">
        <v>0</v>
      </c>
      <c r="T82" s="10">
        <v>0</v>
      </c>
      <c r="U82" s="10">
        <v>0</v>
      </c>
      <c r="V82" s="10">
        <v>0</v>
      </c>
      <c r="W82" s="10">
        <v>0</v>
      </c>
      <c r="X82" s="10">
        <v>0</v>
      </c>
      <c r="Y82" s="10">
        <v>0</v>
      </c>
      <c r="Z82" s="10">
        <v>1</v>
      </c>
      <c r="AA82" s="10">
        <v>0</v>
      </c>
      <c r="AB82" s="10">
        <v>0</v>
      </c>
      <c r="AC82" s="10">
        <v>0</v>
      </c>
      <c r="AD82" s="10">
        <v>0</v>
      </c>
      <c r="AE82" s="10">
        <v>0</v>
      </c>
      <c r="AF82" s="10">
        <v>0</v>
      </c>
      <c r="AG82" s="10">
        <v>0</v>
      </c>
      <c r="AH82" s="10">
        <f t="shared" si="2"/>
        <v>2</v>
      </c>
      <c r="AI82" s="10">
        <f t="shared" si="3"/>
        <v>0</v>
      </c>
    </row>
    <row r="83" spans="1:35" x14ac:dyDescent="0.25">
      <c r="A83" s="15"/>
      <c r="B83" s="27" t="s">
        <v>82</v>
      </c>
      <c r="C83" s="13" t="s">
        <v>101</v>
      </c>
      <c r="D83" s="10">
        <v>18</v>
      </c>
      <c r="E83" s="10">
        <v>2</v>
      </c>
      <c r="F83" s="10">
        <v>0</v>
      </c>
      <c r="G83" s="10">
        <v>0</v>
      </c>
      <c r="H83" s="10">
        <v>5</v>
      </c>
      <c r="I83" s="10">
        <v>0</v>
      </c>
      <c r="J83" s="10">
        <v>4</v>
      </c>
      <c r="K83" s="10">
        <v>0</v>
      </c>
      <c r="L83" s="10">
        <v>0</v>
      </c>
      <c r="M83" s="10">
        <v>0</v>
      </c>
      <c r="N83" s="10">
        <v>2</v>
      </c>
      <c r="O83" s="10">
        <v>0</v>
      </c>
      <c r="P83" s="10">
        <v>0</v>
      </c>
      <c r="Q83" s="10">
        <v>0</v>
      </c>
      <c r="R83" s="10">
        <v>3</v>
      </c>
      <c r="S83" s="10">
        <v>0</v>
      </c>
      <c r="T83" s="10">
        <v>1</v>
      </c>
      <c r="U83" s="10">
        <v>1</v>
      </c>
      <c r="V83" s="10">
        <v>1</v>
      </c>
      <c r="W83" s="10">
        <v>0</v>
      </c>
      <c r="X83" s="10">
        <v>0</v>
      </c>
      <c r="Y83" s="10">
        <v>0</v>
      </c>
      <c r="Z83" s="10">
        <v>15</v>
      </c>
      <c r="AA83" s="10">
        <v>0</v>
      </c>
      <c r="AB83" s="10">
        <v>0</v>
      </c>
      <c r="AC83" s="10">
        <v>1</v>
      </c>
      <c r="AD83" s="10">
        <v>10</v>
      </c>
      <c r="AE83" s="10">
        <v>0</v>
      </c>
      <c r="AF83" s="10">
        <v>0</v>
      </c>
      <c r="AG83" s="10">
        <v>0</v>
      </c>
      <c r="AH83" s="10">
        <f t="shared" si="2"/>
        <v>59</v>
      </c>
      <c r="AI83" s="10">
        <f t="shared" si="3"/>
        <v>4</v>
      </c>
    </row>
    <row r="84" spans="1:35" x14ac:dyDescent="0.25">
      <c r="A84" s="15"/>
      <c r="B84" s="27" t="s">
        <v>82</v>
      </c>
      <c r="C84" s="13" t="s">
        <v>102</v>
      </c>
      <c r="D84" s="10">
        <v>14</v>
      </c>
      <c r="E84" s="10">
        <v>0</v>
      </c>
      <c r="F84" s="10">
        <v>0</v>
      </c>
      <c r="G84" s="10">
        <v>0</v>
      </c>
      <c r="H84" s="10">
        <v>11</v>
      </c>
      <c r="I84" s="10">
        <v>0</v>
      </c>
      <c r="J84" s="10">
        <v>3</v>
      </c>
      <c r="K84" s="10">
        <v>0</v>
      </c>
      <c r="L84" s="10">
        <v>0</v>
      </c>
      <c r="M84" s="10">
        <v>0</v>
      </c>
      <c r="N84" s="10">
        <v>2</v>
      </c>
      <c r="O84" s="10">
        <v>0</v>
      </c>
      <c r="P84" s="10">
        <v>0</v>
      </c>
      <c r="Q84" s="10">
        <v>1</v>
      </c>
      <c r="R84" s="10">
        <v>0</v>
      </c>
      <c r="S84" s="10">
        <v>0</v>
      </c>
      <c r="T84" s="10">
        <v>1</v>
      </c>
      <c r="U84" s="10">
        <v>0</v>
      </c>
      <c r="V84" s="10">
        <v>3</v>
      </c>
      <c r="W84" s="10">
        <v>0</v>
      </c>
      <c r="X84" s="10">
        <v>0</v>
      </c>
      <c r="Y84" s="10">
        <v>0</v>
      </c>
      <c r="Z84" s="10">
        <v>9</v>
      </c>
      <c r="AA84" s="10">
        <v>0</v>
      </c>
      <c r="AB84" s="10">
        <v>0</v>
      </c>
      <c r="AC84" s="10">
        <v>0</v>
      </c>
      <c r="AD84" s="10">
        <v>16</v>
      </c>
      <c r="AE84" s="10">
        <v>0</v>
      </c>
      <c r="AF84" s="10">
        <v>0</v>
      </c>
      <c r="AG84" s="10">
        <v>0</v>
      </c>
      <c r="AH84" s="10">
        <f t="shared" si="2"/>
        <v>59</v>
      </c>
      <c r="AI84" s="10">
        <f t="shared" si="3"/>
        <v>1</v>
      </c>
    </row>
    <row r="85" spans="1:35" x14ac:dyDescent="0.25">
      <c r="A85" s="15"/>
      <c r="B85" s="27" t="s">
        <v>82</v>
      </c>
      <c r="C85" s="13" t="s">
        <v>103</v>
      </c>
      <c r="D85" s="10">
        <v>3</v>
      </c>
      <c r="E85" s="10">
        <v>1</v>
      </c>
      <c r="F85" s="10">
        <v>0</v>
      </c>
      <c r="G85" s="10">
        <v>0</v>
      </c>
      <c r="H85" s="10">
        <v>2</v>
      </c>
      <c r="I85" s="10">
        <v>0</v>
      </c>
      <c r="J85" s="10">
        <v>0</v>
      </c>
      <c r="K85" s="10">
        <v>0</v>
      </c>
      <c r="L85" s="10">
        <v>0</v>
      </c>
      <c r="M85" s="10">
        <v>0</v>
      </c>
      <c r="N85" s="10">
        <v>0</v>
      </c>
      <c r="O85" s="10">
        <v>0</v>
      </c>
      <c r="P85" s="10">
        <v>0</v>
      </c>
      <c r="Q85" s="10">
        <v>0</v>
      </c>
      <c r="R85" s="10">
        <v>0</v>
      </c>
      <c r="S85" s="10">
        <v>0</v>
      </c>
      <c r="T85" s="10">
        <v>0</v>
      </c>
      <c r="U85" s="10">
        <v>0</v>
      </c>
      <c r="V85" s="10">
        <v>0</v>
      </c>
      <c r="W85" s="10">
        <v>0</v>
      </c>
      <c r="X85" s="10">
        <v>0</v>
      </c>
      <c r="Y85" s="10">
        <v>0</v>
      </c>
      <c r="Z85" s="10">
        <v>3</v>
      </c>
      <c r="AA85" s="10">
        <v>0</v>
      </c>
      <c r="AB85" s="10">
        <v>0</v>
      </c>
      <c r="AC85" s="10">
        <v>0</v>
      </c>
      <c r="AD85" s="10">
        <v>1</v>
      </c>
      <c r="AE85" s="10">
        <v>0</v>
      </c>
      <c r="AF85" s="10">
        <v>0</v>
      </c>
      <c r="AG85" s="10">
        <v>0</v>
      </c>
      <c r="AH85" s="10">
        <f t="shared" si="2"/>
        <v>9</v>
      </c>
      <c r="AI85" s="10">
        <f t="shared" si="3"/>
        <v>1</v>
      </c>
    </row>
    <row r="86" spans="1:35" ht="15" customHeight="1" x14ac:dyDescent="0.25">
      <c r="A86" s="15"/>
      <c r="B86" s="27" t="s">
        <v>82</v>
      </c>
      <c r="C86" s="18" t="s">
        <v>104</v>
      </c>
      <c r="D86" s="10">
        <v>95</v>
      </c>
      <c r="E86" s="10">
        <v>46</v>
      </c>
      <c r="F86" s="10">
        <v>0</v>
      </c>
      <c r="G86" s="10">
        <v>46</v>
      </c>
      <c r="H86" s="10">
        <v>31</v>
      </c>
      <c r="I86" s="10">
        <v>0</v>
      </c>
      <c r="J86" s="10">
        <v>42</v>
      </c>
      <c r="K86" s="10">
        <v>0</v>
      </c>
      <c r="L86" s="10">
        <v>0</v>
      </c>
      <c r="M86" s="10">
        <v>0</v>
      </c>
      <c r="N86" s="10">
        <v>18</v>
      </c>
      <c r="O86" s="10">
        <v>0</v>
      </c>
      <c r="P86" s="10">
        <v>0</v>
      </c>
      <c r="Q86" s="10">
        <v>34</v>
      </c>
      <c r="R86" s="10">
        <v>1</v>
      </c>
      <c r="S86" s="10">
        <v>0</v>
      </c>
      <c r="T86" s="10">
        <v>5</v>
      </c>
      <c r="U86" s="10">
        <v>3</v>
      </c>
      <c r="V86" s="10">
        <v>5</v>
      </c>
      <c r="W86" s="10">
        <v>11</v>
      </c>
      <c r="X86" s="10">
        <v>0</v>
      </c>
      <c r="Y86" s="10">
        <v>41</v>
      </c>
      <c r="Z86" s="10">
        <v>35</v>
      </c>
      <c r="AA86" s="10">
        <v>0</v>
      </c>
      <c r="AB86" s="10">
        <v>0</v>
      </c>
      <c r="AC86" s="10">
        <v>13</v>
      </c>
      <c r="AD86" s="10">
        <v>67</v>
      </c>
      <c r="AE86" s="10">
        <v>0</v>
      </c>
      <c r="AF86" s="10">
        <v>4</v>
      </c>
      <c r="AG86" s="10">
        <v>0</v>
      </c>
      <c r="AH86" s="10">
        <f t="shared" si="2"/>
        <v>303</v>
      </c>
      <c r="AI86" s="10">
        <f t="shared" si="3"/>
        <v>194</v>
      </c>
    </row>
    <row r="87" spans="1:35" x14ac:dyDescent="0.25">
      <c r="A87" s="19"/>
      <c r="B87" s="20"/>
      <c r="C87" s="21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</row>
    <row r="88" spans="1:35" x14ac:dyDescent="0.25">
      <c r="A88" s="19"/>
      <c r="B88" s="22" t="s">
        <v>105</v>
      </c>
      <c r="C88" s="23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</row>
    <row r="89" spans="1:35" x14ac:dyDescent="0.25">
      <c r="A89" s="19"/>
      <c r="B89" s="27" t="s">
        <v>82</v>
      </c>
      <c r="C89" s="24" t="s">
        <v>106</v>
      </c>
      <c r="D89" s="10">
        <v>0</v>
      </c>
      <c r="E89" s="10">
        <v>1</v>
      </c>
      <c r="F89" s="10">
        <v>0</v>
      </c>
      <c r="G89" s="10">
        <v>1</v>
      </c>
      <c r="H89" s="10">
        <v>0</v>
      </c>
      <c r="I89" s="10">
        <v>0</v>
      </c>
      <c r="J89" s="10">
        <v>0</v>
      </c>
      <c r="K89" s="10">
        <v>0</v>
      </c>
      <c r="L89" s="10">
        <v>0</v>
      </c>
      <c r="M89" s="10">
        <v>0</v>
      </c>
      <c r="N89" s="10">
        <v>0</v>
      </c>
      <c r="O89" s="10">
        <v>0</v>
      </c>
      <c r="P89" s="10">
        <v>0</v>
      </c>
      <c r="Q89" s="10">
        <v>0</v>
      </c>
      <c r="R89" s="10">
        <v>0</v>
      </c>
      <c r="S89" s="10">
        <v>0</v>
      </c>
      <c r="T89" s="10">
        <v>0</v>
      </c>
      <c r="U89" s="10">
        <v>0</v>
      </c>
      <c r="V89" s="10">
        <v>0</v>
      </c>
      <c r="W89" s="10">
        <v>0</v>
      </c>
      <c r="X89" s="10">
        <v>0</v>
      </c>
      <c r="Y89" s="10">
        <v>0</v>
      </c>
      <c r="Z89" s="10">
        <v>0</v>
      </c>
      <c r="AA89" s="10">
        <v>0</v>
      </c>
      <c r="AB89" s="10">
        <v>0</v>
      </c>
      <c r="AC89" s="10">
        <v>0</v>
      </c>
      <c r="AD89" s="10">
        <v>0</v>
      </c>
      <c r="AE89" s="10">
        <v>0</v>
      </c>
      <c r="AF89" s="10">
        <v>0</v>
      </c>
      <c r="AG89" s="10">
        <v>0</v>
      </c>
      <c r="AH89" s="10">
        <f t="shared" si="2"/>
        <v>0</v>
      </c>
      <c r="AI89" s="10">
        <f t="shared" si="3"/>
        <v>2</v>
      </c>
    </row>
    <row r="90" spans="1:35" x14ac:dyDescent="0.25">
      <c r="A90" s="19"/>
      <c r="B90" s="27" t="s">
        <v>82</v>
      </c>
      <c r="C90" s="24" t="s">
        <v>107</v>
      </c>
      <c r="D90" s="10">
        <v>0</v>
      </c>
      <c r="E90" s="10">
        <v>0</v>
      </c>
      <c r="F90" s="10">
        <v>0</v>
      </c>
      <c r="G90" s="10">
        <v>0</v>
      </c>
      <c r="H90" s="10">
        <v>0</v>
      </c>
      <c r="I90" s="10">
        <v>0</v>
      </c>
      <c r="J90" s="10">
        <v>0</v>
      </c>
      <c r="K90" s="10">
        <v>0</v>
      </c>
      <c r="L90" s="10">
        <v>0</v>
      </c>
      <c r="M90" s="10">
        <v>0</v>
      </c>
      <c r="N90" s="10">
        <v>0</v>
      </c>
      <c r="O90" s="10">
        <v>0</v>
      </c>
      <c r="P90" s="10">
        <v>0</v>
      </c>
      <c r="Q90" s="10">
        <v>0</v>
      </c>
      <c r="R90" s="10">
        <v>0</v>
      </c>
      <c r="S90" s="10">
        <v>0</v>
      </c>
      <c r="T90" s="10">
        <v>0</v>
      </c>
      <c r="U90" s="10">
        <v>0</v>
      </c>
      <c r="V90" s="10">
        <v>0</v>
      </c>
      <c r="W90" s="10">
        <v>0</v>
      </c>
      <c r="X90" s="10">
        <v>0</v>
      </c>
      <c r="Y90" s="10">
        <v>0</v>
      </c>
      <c r="Z90" s="10">
        <v>0</v>
      </c>
      <c r="AA90" s="10">
        <v>0</v>
      </c>
      <c r="AB90" s="10">
        <v>0</v>
      </c>
      <c r="AC90" s="10">
        <v>0</v>
      </c>
      <c r="AD90" s="10">
        <v>0</v>
      </c>
      <c r="AE90" s="10">
        <v>0</v>
      </c>
      <c r="AF90" s="10">
        <v>0</v>
      </c>
      <c r="AG90" s="10">
        <v>0</v>
      </c>
      <c r="AH90" s="10">
        <f t="shared" si="2"/>
        <v>0</v>
      </c>
      <c r="AI90" s="10">
        <f t="shared" si="3"/>
        <v>0</v>
      </c>
    </row>
    <row r="91" spans="1:35" x14ac:dyDescent="0.25">
      <c r="A91" s="19"/>
      <c r="B91" s="27" t="s">
        <v>82</v>
      </c>
      <c r="C91" s="24" t="s">
        <v>108</v>
      </c>
      <c r="D91" s="10">
        <v>0</v>
      </c>
      <c r="E91" s="10">
        <v>0</v>
      </c>
      <c r="F91" s="10">
        <v>0</v>
      </c>
      <c r="G91" s="10">
        <v>0</v>
      </c>
      <c r="H91" s="10">
        <v>0</v>
      </c>
      <c r="I91" s="10">
        <v>0</v>
      </c>
      <c r="J91" s="10">
        <v>0</v>
      </c>
      <c r="K91" s="10">
        <v>0</v>
      </c>
      <c r="L91" s="10">
        <v>0</v>
      </c>
      <c r="M91" s="10">
        <v>0</v>
      </c>
      <c r="N91" s="10">
        <v>0</v>
      </c>
      <c r="O91" s="10">
        <v>0</v>
      </c>
      <c r="P91" s="10">
        <v>0</v>
      </c>
      <c r="Q91" s="10">
        <v>0</v>
      </c>
      <c r="R91" s="10">
        <v>0</v>
      </c>
      <c r="S91" s="10">
        <v>0</v>
      </c>
      <c r="T91" s="10">
        <v>0</v>
      </c>
      <c r="U91" s="10">
        <v>0</v>
      </c>
      <c r="V91" s="10">
        <v>0</v>
      </c>
      <c r="W91" s="10">
        <v>0</v>
      </c>
      <c r="X91" s="10">
        <v>0</v>
      </c>
      <c r="Y91" s="10">
        <v>0</v>
      </c>
      <c r="Z91" s="10">
        <v>0</v>
      </c>
      <c r="AA91" s="10">
        <v>0</v>
      </c>
      <c r="AB91" s="10">
        <v>0</v>
      </c>
      <c r="AC91" s="10">
        <v>0</v>
      </c>
      <c r="AD91" s="10">
        <v>0</v>
      </c>
      <c r="AE91" s="10">
        <v>0</v>
      </c>
      <c r="AF91" s="10">
        <v>0</v>
      </c>
      <c r="AG91" s="10">
        <v>0</v>
      </c>
      <c r="AH91" s="10">
        <f t="shared" si="2"/>
        <v>0</v>
      </c>
      <c r="AI91" s="10">
        <f t="shared" si="3"/>
        <v>0</v>
      </c>
    </row>
    <row r="92" spans="1:35" x14ac:dyDescent="0.25">
      <c r="A92" s="19"/>
      <c r="B92" s="27" t="s">
        <v>82</v>
      </c>
      <c r="C92" s="24" t="s">
        <v>109</v>
      </c>
      <c r="D92" s="10">
        <v>0</v>
      </c>
      <c r="E92" s="10">
        <v>0</v>
      </c>
      <c r="F92" s="10">
        <v>0</v>
      </c>
      <c r="G92" s="10">
        <v>0</v>
      </c>
      <c r="H92" s="10">
        <v>0</v>
      </c>
      <c r="I92" s="10">
        <v>0</v>
      </c>
      <c r="J92" s="10">
        <v>0</v>
      </c>
      <c r="K92" s="10">
        <v>0</v>
      </c>
      <c r="L92" s="10">
        <v>0</v>
      </c>
      <c r="M92" s="10">
        <v>0</v>
      </c>
      <c r="N92" s="10">
        <v>0</v>
      </c>
      <c r="O92" s="10">
        <v>0</v>
      </c>
      <c r="P92" s="10">
        <v>0</v>
      </c>
      <c r="Q92" s="10">
        <v>0</v>
      </c>
      <c r="R92" s="10">
        <v>6</v>
      </c>
      <c r="S92" s="10">
        <v>0</v>
      </c>
      <c r="T92" s="10">
        <v>0</v>
      </c>
      <c r="U92" s="10">
        <v>0</v>
      </c>
      <c r="V92" s="10">
        <v>0</v>
      </c>
      <c r="W92" s="10">
        <v>0</v>
      </c>
      <c r="X92" s="10">
        <v>0</v>
      </c>
      <c r="Y92" s="10">
        <v>0</v>
      </c>
      <c r="Z92" s="10">
        <v>0</v>
      </c>
      <c r="AA92" s="10">
        <v>0</v>
      </c>
      <c r="AB92" s="10">
        <v>0</v>
      </c>
      <c r="AC92" s="10">
        <v>0</v>
      </c>
      <c r="AD92" s="10">
        <v>0</v>
      </c>
      <c r="AE92" s="10">
        <v>0</v>
      </c>
      <c r="AF92" s="10">
        <v>0</v>
      </c>
      <c r="AG92" s="10">
        <v>0</v>
      </c>
      <c r="AH92" s="10">
        <f t="shared" si="2"/>
        <v>6</v>
      </c>
      <c r="AI92" s="10">
        <f t="shared" si="3"/>
        <v>0</v>
      </c>
    </row>
    <row r="93" spans="1:35" x14ac:dyDescent="0.25">
      <c r="A93" s="19"/>
      <c r="B93" s="27" t="s">
        <v>82</v>
      </c>
      <c r="C93" s="24" t="s">
        <v>110</v>
      </c>
      <c r="D93" s="10">
        <v>127</v>
      </c>
      <c r="E93" s="10">
        <v>48</v>
      </c>
      <c r="F93" s="10">
        <v>0</v>
      </c>
      <c r="G93" s="10">
        <v>22</v>
      </c>
      <c r="H93" s="10">
        <v>18</v>
      </c>
      <c r="I93" s="10">
        <v>0</v>
      </c>
      <c r="J93" s="10">
        <v>11</v>
      </c>
      <c r="K93" s="10">
        <v>0</v>
      </c>
      <c r="L93" s="10">
        <v>40</v>
      </c>
      <c r="M93" s="10">
        <v>0</v>
      </c>
      <c r="N93" s="10">
        <v>0</v>
      </c>
      <c r="O93" s="10">
        <v>0</v>
      </c>
      <c r="P93" s="10">
        <v>0</v>
      </c>
      <c r="Q93" s="10">
        <v>4</v>
      </c>
      <c r="R93" s="10">
        <v>0</v>
      </c>
      <c r="S93" s="10">
        <v>0</v>
      </c>
      <c r="T93" s="10">
        <v>3</v>
      </c>
      <c r="U93" s="10">
        <v>0</v>
      </c>
      <c r="V93" s="10">
        <v>0</v>
      </c>
      <c r="W93" s="10">
        <v>0</v>
      </c>
      <c r="X93" s="10">
        <v>0</v>
      </c>
      <c r="Y93" s="10">
        <v>0</v>
      </c>
      <c r="Z93" s="10">
        <v>0</v>
      </c>
      <c r="AA93" s="10">
        <v>0</v>
      </c>
      <c r="AB93" s="10">
        <v>0</v>
      </c>
      <c r="AC93" s="10">
        <v>0</v>
      </c>
      <c r="AD93" s="10">
        <v>99</v>
      </c>
      <c r="AE93" s="10">
        <v>0</v>
      </c>
      <c r="AF93" s="10">
        <v>0</v>
      </c>
      <c r="AG93" s="10">
        <v>0</v>
      </c>
      <c r="AH93" s="10">
        <f t="shared" si="2"/>
        <v>298</v>
      </c>
      <c r="AI93" s="10">
        <f t="shared" si="3"/>
        <v>74</v>
      </c>
    </row>
    <row r="94" spans="1:35" x14ac:dyDescent="0.25">
      <c r="A94" s="19"/>
      <c r="B94" s="27" t="s">
        <v>82</v>
      </c>
      <c r="C94" s="24" t="s">
        <v>111</v>
      </c>
      <c r="D94" s="10">
        <v>0</v>
      </c>
      <c r="E94" s="10">
        <v>0</v>
      </c>
      <c r="F94" s="10">
        <v>0</v>
      </c>
      <c r="G94" s="10">
        <v>0</v>
      </c>
      <c r="H94" s="10">
        <v>0</v>
      </c>
      <c r="I94" s="10">
        <v>0</v>
      </c>
      <c r="J94" s="10">
        <v>0</v>
      </c>
      <c r="K94" s="10">
        <v>0</v>
      </c>
      <c r="L94" s="10">
        <v>0</v>
      </c>
      <c r="M94" s="10">
        <v>0</v>
      </c>
      <c r="N94" s="10">
        <v>0</v>
      </c>
      <c r="O94" s="10">
        <v>0</v>
      </c>
      <c r="P94" s="10">
        <v>0</v>
      </c>
      <c r="Q94" s="10">
        <v>0</v>
      </c>
      <c r="R94" s="10">
        <v>0</v>
      </c>
      <c r="S94" s="10">
        <v>0</v>
      </c>
      <c r="T94" s="10">
        <v>0</v>
      </c>
      <c r="U94" s="10">
        <v>0</v>
      </c>
      <c r="V94" s="10">
        <v>9</v>
      </c>
      <c r="W94" s="10">
        <v>11</v>
      </c>
      <c r="X94" s="10">
        <v>0</v>
      </c>
      <c r="Y94" s="10">
        <v>39</v>
      </c>
      <c r="Z94" s="10">
        <v>0</v>
      </c>
      <c r="AA94" s="10">
        <v>0</v>
      </c>
      <c r="AB94" s="10">
        <v>0</v>
      </c>
      <c r="AC94" s="10">
        <v>0</v>
      </c>
      <c r="AD94" s="10">
        <v>0</v>
      </c>
      <c r="AE94" s="10">
        <v>0</v>
      </c>
      <c r="AF94" s="10">
        <v>4</v>
      </c>
      <c r="AG94" s="10">
        <v>0</v>
      </c>
      <c r="AH94" s="10">
        <f t="shared" si="2"/>
        <v>13</v>
      </c>
      <c r="AI94" s="10">
        <f t="shared" si="3"/>
        <v>50</v>
      </c>
    </row>
    <row r="95" spans="1:35" x14ac:dyDescent="0.25">
      <c r="A95" s="19"/>
      <c r="B95" s="27" t="s">
        <v>82</v>
      </c>
      <c r="C95" s="24" t="s">
        <v>112</v>
      </c>
      <c r="D95" s="10">
        <v>0</v>
      </c>
      <c r="E95" s="10">
        <v>0</v>
      </c>
      <c r="F95" s="10">
        <v>0</v>
      </c>
      <c r="G95" s="10">
        <v>0</v>
      </c>
      <c r="H95" s="10">
        <v>0</v>
      </c>
      <c r="I95" s="10">
        <v>0</v>
      </c>
      <c r="J95" s="10">
        <v>0</v>
      </c>
      <c r="K95" s="10">
        <v>0</v>
      </c>
      <c r="L95" s="10">
        <v>0</v>
      </c>
      <c r="M95" s="10">
        <v>0</v>
      </c>
      <c r="N95" s="10">
        <v>0</v>
      </c>
      <c r="O95" s="10">
        <v>0</v>
      </c>
      <c r="P95" s="10">
        <v>0</v>
      </c>
      <c r="Q95" s="10">
        <v>0</v>
      </c>
      <c r="R95" s="10">
        <v>0</v>
      </c>
      <c r="S95" s="10">
        <v>0</v>
      </c>
      <c r="T95" s="10">
        <v>1</v>
      </c>
      <c r="U95" s="10">
        <v>1</v>
      </c>
      <c r="V95" s="10">
        <v>0</v>
      </c>
      <c r="W95" s="10">
        <v>0</v>
      </c>
      <c r="X95" s="10">
        <v>0</v>
      </c>
      <c r="Y95" s="10">
        <v>0</v>
      </c>
      <c r="Z95" s="10">
        <v>0</v>
      </c>
      <c r="AA95" s="10">
        <v>0</v>
      </c>
      <c r="AB95" s="10">
        <v>0</v>
      </c>
      <c r="AC95" s="10">
        <v>0</v>
      </c>
      <c r="AD95" s="10">
        <v>0</v>
      </c>
      <c r="AE95" s="10">
        <v>0</v>
      </c>
      <c r="AF95" s="10">
        <v>0</v>
      </c>
      <c r="AG95" s="10">
        <v>0</v>
      </c>
      <c r="AH95" s="10">
        <f t="shared" si="2"/>
        <v>1</v>
      </c>
      <c r="AI95" s="10">
        <f t="shared" si="3"/>
        <v>1</v>
      </c>
    </row>
    <row r="96" spans="1:35" x14ac:dyDescent="0.25">
      <c r="A96" s="19"/>
      <c r="B96" s="27" t="s">
        <v>82</v>
      </c>
      <c r="C96" s="24" t="s">
        <v>113</v>
      </c>
      <c r="D96" s="10">
        <v>0</v>
      </c>
      <c r="E96" s="10">
        <v>0</v>
      </c>
      <c r="F96" s="10">
        <v>0</v>
      </c>
      <c r="G96" s="10">
        <v>0</v>
      </c>
      <c r="H96" s="10">
        <v>0</v>
      </c>
      <c r="I96" s="10">
        <v>0</v>
      </c>
      <c r="J96" s="10">
        <v>0</v>
      </c>
      <c r="K96" s="10">
        <v>0</v>
      </c>
      <c r="L96" s="10">
        <v>0</v>
      </c>
      <c r="M96" s="10">
        <v>0</v>
      </c>
      <c r="N96" s="10">
        <v>0</v>
      </c>
      <c r="O96" s="10">
        <v>0</v>
      </c>
      <c r="P96" s="10">
        <v>0</v>
      </c>
      <c r="Q96" s="10">
        <v>0</v>
      </c>
      <c r="R96" s="10">
        <v>0</v>
      </c>
      <c r="S96" s="10">
        <v>0</v>
      </c>
      <c r="T96" s="10">
        <v>0</v>
      </c>
      <c r="U96" s="10">
        <v>0</v>
      </c>
      <c r="V96" s="10">
        <v>0</v>
      </c>
      <c r="W96" s="10">
        <v>0</v>
      </c>
      <c r="X96" s="10">
        <v>0</v>
      </c>
      <c r="Y96" s="10">
        <v>0</v>
      </c>
      <c r="Z96" s="10">
        <v>0</v>
      </c>
      <c r="AA96" s="10">
        <v>0</v>
      </c>
      <c r="AB96" s="10">
        <v>0</v>
      </c>
      <c r="AC96" s="10">
        <v>0</v>
      </c>
      <c r="AD96" s="10">
        <v>0</v>
      </c>
      <c r="AE96" s="10">
        <v>0</v>
      </c>
      <c r="AF96" s="10">
        <v>0</v>
      </c>
      <c r="AG96" s="10">
        <v>0</v>
      </c>
      <c r="AH96" s="10">
        <f t="shared" si="2"/>
        <v>0</v>
      </c>
      <c r="AI96" s="10">
        <f t="shared" si="3"/>
        <v>0</v>
      </c>
    </row>
    <row r="97" spans="1:35" x14ac:dyDescent="0.25">
      <c r="A97" s="19"/>
      <c r="B97" s="27" t="s">
        <v>82</v>
      </c>
      <c r="C97" s="24" t="s">
        <v>114</v>
      </c>
      <c r="D97" s="10">
        <v>0</v>
      </c>
      <c r="E97" s="10">
        <v>0</v>
      </c>
      <c r="F97" s="10">
        <v>0</v>
      </c>
      <c r="G97" s="10">
        <v>0</v>
      </c>
      <c r="H97" s="10">
        <v>0</v>
      </c>
      <c r="I97" s="10">
        <v>0</v>
      </c>
      <c r="J97" s="10">
        <v>0</v>
      </c>
      <c r="K97" s="10">
        <v>0</v>
      </c>
      <c r="L97" s="10">
        <v>0</v>
      </c>
      <c r="M97" s="10">
        <v>0</v>
      </c>
      <c r="N97" s="10">
        <v>0</v>
      </c>
      <c r="O97" s="10">
        <v>0</v>
      </c>
      <c r="P97" s="10">
        <v>0</v>
      </c>
      <c r="Q97" s="10">
        <v>0</v>
      </c>
      <c r="R97" s="10">
        <v>0</v>
      </c>
      <c r="S97" s="10">
        <v>0</v>
      </c>
      <c r="T97" s="10">
        <v>0</v>
      </c>
      <c r="U97" s="10">
        <v>0</v>
      </c>
      <c r="V97" s="10">
        <v>0</v>
      </c>
      <c r="W97" s="10">
        <v>0</v>
      </c>
      <c r="X97" s="10">
        <v>0</v>
      </c>
      <c r="Y97" s="10">
        <v>0</v>
      </c>
      <c r="Z97" s="10">
        <v>1</v>
      </c>
      <c r="AA97" s="10">
        <v>0</v>
      </c>
      <c r="AB97" s="10">
        <v>0</v>
      </c>
      <c r="AC97" s="10">
        <v>0</v>
      </c>
      <c r="AD97" s="10">
        <v>0</v>
      </c>
      <c r="AE97" s="10">
        <v>0</v>
      </c>
      <c r="AF97" s="10">
        <v>0</v>
      </c>
      <c r="AG97" s="10">
        <v>0</v>
      </c>
      <c r="AH97" s="10">
        <f t="shared" si="2"/>
        <v>1</v>
      </c>
      <c r="AI97" s="10">
        <f t="shared" si="3"/>
        <v>0</v>
      </c>
    </row>
    <row r="98" spans="1:35" x14ac:dyDescent="0.25">
      <c r="A98" s="19"/>
      <c r="B98" s="27" t="s">
        <v>82</v>
      </c>
      <c r="C98" s="24" t="s">
        <v>115</v>
      </c>
      <c r="D98" s="10">
        <v>0</v>
      </c>
      <c r="E98" s="10">
        <v>0</v>
      </c>
      <c r="F98" s="10">
        <v>0</v>
      </c>
      <c r="G98" s="10">
        <v>22</v>
      </c>
      <c r="H98" s="10">
        <v>29</v>
      </c>
      <c r="I98" s="10">
        <v>0</v>
      </c>
      <c r="J98" s="10">
        <v>38</v>
      </c>
      <c r="K98" s="10">
        <v>0</v>
      </c>
      <c r="L98" s="10">
        <v>1</v>
      </c>
      <c r="M98" s="10">
        <v>0</v>
      </c>
      <c r="N98" s="10">
        <v>23</v>
      </c>
      <c r="O98" s="10">
        <v>0</v>
      </c>
      <c r="P98" s="10">
        <v>0</v>
      </c>
      <c r="Q98" s="10">
        <v>31</v>
      </c>
      <c r="R98" s="10">
        <v>0</v>
      </c>
      <c r="S98" s="10">
        <v>0</v>
      </c>
      <c r="T98" s="10">
        <v>3</v>
      </c>
      <c r="U98" s="10">
        <v>3</v>
      </c>
      <c r="V98" s="10">
        <v>0</v>
      </c>
      <c r="W98" s="10">
        <v>0</v>
      </c>
      <c r="X98" s="10">
        <v>0</v>
      </c>
      <c r="Y98" s="10">
        <v>1</v>
      </c>
      <c r="Z98" s="10">
        <v>62</v>
      </c>
      <c r="AA98" s="10">
        <v>0</v>
      </c>
      <c r="AB98" s="10">
        <v>0</v>
      </c>
      <c r="AC98" s="10">
        <v>14</v>
      </c>
      <c r="AD98" s="10">
        <v>0</v>
      </c>
      <c r="AE98" s="10">
        <v>0</v>
      </c>
      <c r="AF98" s="10">
        <v>0</v>
      </c>
      <c r="AG98" s="10">
        <v>0</v>
      </c>
      <c r="AH98" s="10">
        <f t="shared" si="2"/>
        <v>156</v>
      </c>
      <c r="AI98" s="10">
        <f t="shared" si="3"/>
        <v>71</v>
      </c>
    </row>
    <row r="99" spans="1:35" x14ac:dyDescent="0.25">
      <c r="A99" s="19"/>
      <c r="B99" s="27" t="s">
        <v>82</v>
      </c>
      <c r="C99" s="24" t="s">
        <v>116</v>
      </c>
      <c r="D99" s="10">
        <v>4</v>
      </c>
      <c r="E99" s="10">
        <v>0</v>
      </c>
      <c r="F99" s="10">
        <v>0</v>
      </c>
      <c r="G99" s="10">
        <v>0</v>
      </c>
      <c r="H99" s="10">
        <v>2</v>
      </c>
      <c r="I99" s="10">
        <v>0</v>
      </c>
      <c r="J99" s="10">
        <v>0</v>
      </c>
      <c r="K99" s="10">
        <v>0</v>
      </c>
      <c r="L99" s="10">
        <v>0</v>
      </c>
      <c r="M99" s="10">
        <v>0</v>
      </c>
      <c r="N99" s="10">
        <v>1</v>
      </c>
      <c r="O99" s="10">
        <v>0</v>
      </c>
      <c r="P99" s="10">
        <v>0</v>
      </c>
      <c r="Q99" s="10">
        <v>0</v>
      </c>
      <c r="R99" s="10">
        <v>0</v>
      </c>
      <c r="S99" s="10">
        <v>0</v>
      </c>
      <c r="T99" s="10">
        <v>0</v>
      </c>
      <c r="U99" s="10">
        <v>0</v>
      </c>
      <c r="V99" s="10">
        <v>0</v>
      </c>
      <c r="W99" s="10">
        <v>0</v>
      </c>
      <c r="X99" s="10">
        <v>0</v>
      </c>
      <c r="Y99" s="10">
        <v>0</v>
      </c>
      <c r="Z99" s="10">
        <v>0</v>
      </c>
      <c r="AA99" s="10">
        <v>0</v>
      </c>
      <c r="AB99" s="10">
        <v>0</v>
      </c>
      <c r="AC99" s="10">
        <v>0</v>
      </c>
      <c r="AD99" s="10">
        <v>0</v>
      </c>
      <c r="AE99" s="10">
        <v>0</v>
      </c>
      <c r="AF99" s="10">
        <v>0</v>
      </c>
      <c r="AG99" s="10">
        <v>0</v>
      </c>
      <c r="AH99" s="10">
        <f t="shared" si="2"/>
        <v>7</v>
      </c>
      <c r="AI99" s="10">
        <f t="shared" si="3"/>
        <v>0</v>
      </c>
    </row>
    <row r="100" spans="1:35" x14ac:dyDescent="0.25">
      <c r="A100" s="19"/>
      <c r="B100" s="27" t="s">
        <v>82</v>
      </c>
      <c r="C100" s="24" t="s">
        <v>117</v>
      </c>
      <c r="D100" s="10">
        <v>0</v>
      </c>
      <c r="E100" s="10">
        <v>0</v>
      </c>
      <c r="F100" s="10">
        <v>0</v>
      </c>
      <c r="G100" s="10">
        <v>0</v>
      </c>
      <c r="H100" s="10">
        <v>0</v>
      </c>
      <c r="I100" s="10">
        <v>0</v>
      </c>
      <c r="J100" s="10">
        <v>0</v>
      </c>
      <c r="K100" s="10">
        <v>0</v>
      </c>
      <c r="L100" s="10">
        <v>0</v>
      </c>
      <c r="M100" s="10">
        <v>0</v>
      </c>
      <c r="N100" s="10">
        <v>0</v>
      </c>
      <c r="O100" s="10">
        <v>0</v>
      </c>
      <c r="P100" s="10">
        <v>0</v>
      </c>
      <c r="Q100" s="10">
        <v>0</v>
      </c>
      <c r="R100" s="10">
        <v>0</v>
      </c>
      <c r="S100" s="10">
        <v>0</v>
      </c>
      <c r="T100" s="10">
        <v>0</v>
      </c>
      <c r="U100" s="10">
        <v>0</v>
      </c>
      <c r="V100" s="10">
        <v>0</v>
      </c>
      <c r="W100" s="10">
        <v>0</v>
      </c>
      <c r="X100" s="10">
        <v>0</v>
      </c>
      <c r="Y100" s="10">
        <v>0</v>
      </c>
      <c r="Z100" s="10">
        <v>0</v>
      </c>
      <c r="AA100" s="10">
        <v>0</v>
      </c>
      <c r="AB100" s="10">
        <v>0</v>
      </c>
      <c r="AC100" s="10">
        <v>0</v>
      </c>
      <c r="AD100" s="10">
        <v>0</v>
      </c>
      <c r="AE100" s="10">
        <v>0</v>
      </c>
      <c r="AF100" s="10">
        <v>0</v>
      </c>
      <c r="AG100" s="10">
        <v>0</v>
      </c>
      <c r="AH100" s="10">
        <f t="shared" si="2"/>
        <v>0</v>
      </c>
      <c r="AI100" s="10">
        <f t="shared" si="3"/>
        <v>0</v>
      </c>
    </row>
    <row r="101" spans="1:35" x14ac:dyDescent="0.25">
      <c r="A101" s="19"/>
      <c r="B101" s="27" t="s">
        <v>82</v>
      </c>
      <c r="C101" s="24" t="s">
        <v>118</v>
      </c>
      <c r="D101" s="10">
        <v>0</v>
      </c>
      <c r="E101" s="10">
        <v>0</v>
      </c>
      <c r="F101" s="10">
        <v>0</v>
      </c>
      <c r="G101" s="10">
        <v>0</v>
      </c>
      <c r="H101" s="10">
        <v>0</v>
      </c>
      <c r="I101" s="10">
        <v>0</v>
      </c>
      <c r="J101" s="10">
        <v>0</v>
      </c>
      <c r="K101" s="10">
        <v>0</v>
      </c>
      <c r="L101" s="10">
        <v>0</v>
      </c>
      <c r="M101" s="10">
        <v>0</v>
      </c>
      <c r="N101" s="10">
        <v>0</v>
      </c>
      <c r="O101" s="10">
        <v>0</v>
      </c>
      <c r="P101" s="10">
        <v>0</v>
      </c>
      <c r="Q101" s="10">
        <v>0</v>
      </c>
      <c r="R101" s="10">
        <v>0</v>
      </c>
      <c r="S101" s="10">
        <v>0</v>
      </c>
      <c r="T101" s="10">
        <v>0</v>
      </c>
      <c r="U101" s="10">
        <v>0</v>
      </c>
      <c r="V101" s="10">
        <v>0</v>
      </c>
      <c r="W101" s="10">
        <v>0</v>
      </c>
      <c r="X101" s="10">
        <v>0</v>
      </c>
      <c r="Y101" s="10">
        <v>0</v>
      </c>
      <c r="Z101" s="10">
        <v>0</v>
      </c>
      <c r="AA101" s="10">
        <v>0</v>
      </c>
      <c r="AB101" s="10">
        <v>0</v>
      </c>
      <c r="AC101" s="10">
        <v>0</v>
      </c>
      <c r="AD101" s="10">
        <v>0</v>
      </c>
      <c r="AE101" s="10">
        <v>0</v>
      </c>
      <c r="AF101" s="10">
        <v>0</v>
      </c>
      <c r="AG101" s="10">
        <v>0</v>
      </c>
      <c r="AH101" s="10">
        <f t="shared" si="2"/>
        <v>0</v>
      </c>
      <c r="AI101" s="10">
        <f t="shared" si="3"/>
        <v>0</v>
      </c>
    </row>
    <row r="102" spans="1:35" x14ac:dyDescent="0.25">
      <c r="A102" s="19"/>
      <c r="B102" s="27" t="s">
        <v>82</v>
      </c>
      <c r="C102" s="23" t="s">
        <v>119</v>
      </c>
      <c r="D102" s="10">
        <v>1</v>
      </c>
      <c r="E102" s="10">
        <v>0</v>
      </c>
      <c r="F102" s="10">
        <v>0</v>
      </c>
      <c r="G102" s="10">
        <v>0</v>
      </c>
      <c r="H102" s="10">
        <v>0</v>
      </c>
      <c r="I102" s="10">
        <v>0</v>
      </c>
      <c r="J102" s="10">
        <v>0</v>
      </c>
      <c r="K102" s="10">
        <v>0</v>
      </c>
      <c r="L102" s="10">
        <v>0</v>
      </c>
      <c r="M102" s="10">
        <v>0</v>
      </c>
      <c r="N102" s="10">
        <v>0</v>
      </c>
      <c r="O102" s="10">
        <v>0</v>
      </c>
      <c r="P102" s="10">
        <v>0</v>
      </c>
      <c r="Q102" s="10">
        <v>0</v>
      </c>
      <c r="R102" s="10">
        <v>0</v>
      </c>
      <c r="S102" s="10">
        <v>0</v>
      </c>
      <c r="T102" s="10">
        <v>0</v>
      </c>
      <c r="U102" s="10">
        <v>0</v>
      </c>
      <c r="V102" s="10">
        <v>0</v>
      </c>
      <c r="W102" s="10">
        <v>0</v>
      </c>
      <c r="X102" s="10">
        <v>0</v>
      </c>
      <c r="Y102" s="10">
        <v>0</v>
      </c>
      <c r="Z102" s="10">
        <v>0</v>
      </c>
      <c r="AA102" s="10">
        <v>0</v>
      </c>
      <c r="AB102" s="10">
        <v>0</v>
      </c>
      <c r="AC102" s="10">
        <v>0</v>
      </c>
      <c r="AD102" s="10">
        <v>0</v>
      </c>
      <c r="AE102" s="10">
        <v>0</v>
      </c>
      <c r="AF102" s="10">
        <v>0</v>
      </c>
      <c r="AG102" s="10">
        <v>0</v>
      </c>
      <c r="AH102" s="10">
        <f t="shared" si="2"/>
        <v>1</v>
      </c>
      <c r="AI102" s="10">
        <f t="shared" si="3"/>
        <v>0</v>
      </c>
    </row>
    <row r="103" spans="1:35" x14ac:dyDescent="0.25">
      <c r="A103" s="19"/>
      <c r="B103" s="27"/>
      <c r="C103" s="23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</row>
    <row r="104" spans="1:35" x14ac:dyDescent="0.25">
      <c r="A104" s="19"/>
      <c r="B104" s="14" t="s">
        <v>120</v>
      </c>
      <c r="C104" s="23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</row>
    <row r="105" spans="1:35" x14ac:dyDescent="0.25">
      <c r="A105" s="19"/>
      <c r="B105" s="27" t="s">
        <v>82</v>
      </c>
      <c r="C105" s="23" t="s">
        <v>121</v>
      </c>
      <c r="D105" s="10">
        <v>14</v>
      </c>
      <c r="E105" s="10">
        <v>1</v>
      </c>
      <c r="F105" s="10">
        <v>0</v>
      </c>
      <c r="G105" s="10">
        <v>5</v>
      </c>
      <c r="H105" s="10">
        <v>0</v>
      </c>
      <c r="I105" s="10">
        <v>0</v>
      </c>
      <c r="J105" s="10">
        <v>4</v>
      </c>
      <c r="K105" s="10">
        <v>0</v>
      </c>
      <c r="L105" s="10">
        <v>0</v>
      </c>
      <c r="M105" s="10">
        <v>0</v>
      </c>
      <c r="N105" s="10">
        <v>3</v>
      </c>
      <c r="O105" s="10">
        <v>0</v>
      </c>
      <c r="P105" s="10">
        <v>0</v>
      </c>
      <c r="Q105" s="10">
        <v>0</v>
      </c>
      <c r="R105" s="10">
        <v>0</v>
      </c>
      <c r="S105" s="10">
        <v>0</v>
      </c>
      <c r="T105" s="10">
        <v>1</v>
      </c>
      <c r="U105" s="10">
        <v>0</v>
      </c>
      <c r="V105" s="10">
        <v>0</v>
      </c>
      <c r="W105" s="10">
        <v>0</v>
      </c>
      <c r="X105" s="10">
        <v>0</v>
      </c>
      <c r="Y105" s="10">
        <v>2</v>
      </c>
      <c r="Z105" s="10">
        <v>0</v>
      </c>
      <c r="AA105" s="10">
        <v>0</v>
      </c>
      <c r="AB105" s="10">
        <v>0</v>
      </c>
      <c r="AC105" s="10">
        <v>2</v>
      </c>
      <c r="AD105" s="10">
        <v>0</v>
      </c>
      <c r="AE105" s="10">
        <v>0</v>
      </c>
      <c r="AF105" s="10">
        <v>0</v>
      </c>
      <c r="AG105" s="10">
        <v>0</v>
      </c>
      <c r="AH105" s="10">
        <f t="shared" si="2"/>
        <v>22</v>
      </c>
      <c r="AI105" s="10">
        <f t="shared" si="3"/>
        <v>10</v>
      </c>
    </row>
    <row r="106" spans="1:35" x14ac:dyDescent="0.25">
      <c r="A106" s="19"/>
      <c r="B106" s="27" t="s">
        <v>82</v>
      </c>
      <c r="C106" s="23" t="s">
        <v>122</v>
      </c>
      <c r="D106" s="10">
        <v>112</v>
      </c>
      <c r="E106" s="10">
        <v>45</v>
      </c>
      <c r="F106" s="10">
        <v>0</v>
      </c>
      <c r="G106" s="10">
        <v>39</v>
      </c>
      <c r="H106" s="10">
        <v>49</v>
      </c>
      <c r="I106" s="10">
        <v>0</v>
      </c>
      <c r="J106" s="10">
        <v>31</v>
      </c>
      <c r="K106" s="10">
        <v>0</v>
      </c>
      <c r="L106" s="10">
        <v>0</v>
      </c>
      <c r="M106" s="10">
        <v>0</v>
      </c>
      <c r="N106" s="10">
        <v>18</v>
      </c>
      <c r="O106" s="10">
        <v>0</v>
      </c>
      <c r="P106" s="10">
        <v>0</v>
      </c>
      <c r="Q106" s="10">
        <v>19</v>
      </c>
      <c r="R106" s="10">
        <v>0</v>
      </c>
      <c r="S106" s="10">
        <v>0</v>
      </c>
      <c r="T106" s="10">
        <v>6</v>
      </c>
      <c r="U106" s="10">
        <v>3</v>
      </c>
      <c r="V106" s="10">
        <v>8</v>
      </c>
      <c r="W106" s="10">
        <v>9</v>
      </c>
      <c r="X106" s="10">
        <v>0</v>
      </c>
      <c r="Y106" s="10">
        <v>35</v>
      </c>
      <c r="Z106" s="10">
        <v>63</v>
      </c>
      <c r="AA106" s="10">
        <v>0</v>
      </c>
      <c r="AB106" s="10">
        <v>0</v>
      </c>
      <c r="AC106" s="10">
        <v>8</v>
      </c>
      <c r="AD106" s="10">
        <v>7</v>
      </c>
      <c r="AE106" s="10">
        <v>0</v>
      </c>
      <c r="AF106" s="10">
        <v>3</v>
      </c>
      <c r="AG106" s="10">
        <v>0</v>
      </c>
      <c r="AH106" s="10">
        <f t="shared" si="2"/>
        <v>297</v>
      </c>
      <c r="AI106" s="10">
        <f t="shared" si="3"/>
        <v>158</v>
      </c>
    </row>
    <row r="107" spans="1:35" x14ac:dyDescent="0.25">
      <c r="A107" s="19"/>
      <c r="B107" s="27" t="s">
        <v>82</v>
      </c>
      <c r="C107" s="23" t="s">
        <v>123</v>
      </c>
      <c r="D107" s="10">
        <v>1</v>
      </c>
      <c r="E107" s="10">
        <v>0</v>
      </c>
      <c r="F107" s="10">
        <v>0</v>
      </c>
      <c r="G107" s="10">
        <v>0</v>
      </c>
      <c r="H107" s="10">
        <v>0</v>
      </c>
      <c r="I107" s="10">
        <v>0</v>
      </c>
      <c r="J107" s="10">
        <v>0</v>
      </c>
      <c r="K107" s="10">
        <v>0</v>
      </c>
      <c r="L107" s="10">
        <v>0</v>
      </c>
      <c r="M107" s="10">
        <v>0</v>
      </c>
      <c r="N107" s="10">
        <v>3</v>
      </c>
      <c r="O107" s="10">
        <v>0</v>
      </c>
      <c r="P107" s="10">
        <v>0</v>
      </c>
      <c r="Q107" s="10">
        <v>1</v>
      </c>
      <c r="R107" s="10">
        <v>0</v>
      </c>
      <c r="S107" s="10">
        <v>0</v>
      </c>
      <c r="T107" s="10">
        <v>0</v>
      </c>
      <c r="U107" s="10">
        <v>0</v>
      </c>
      <c r="V107" s="10">
        <v>0</v>
      </c>
      <c r="W107" s="10">
        <v>0</v>
      </c>
      <c r="X107" s="10">
        <v>0</v>
      </c>
      <c r="Y107" s="10">
        <v>1</v>
      </c>
      <c r="Z107" s="10">
        <v>0</v>
      </c>
      <c r="AA107" s="10">
        <v>0</v>
      </c>
      <c r="AB107" s="10">
        <v>0</v>
      </c>
      <c r="AC107" s="10">
        <v>3</v>
      </c>
      <c r="AD107" s="10">
        <v>0</v>
      </c>
      <c r="AE107" s="10">
        <v>0</v>
      </c>
      <c r="AF107" s="10">
        <v>0</v>
      </c>
      <c r="AG107" s="10">
        <v>0</v>
      </c>
      <c r="AH107" s="10">
        <f t="shared" si="2"/>
        <v>4</v>
      </c>
      <c r="AI107" s="10">
        <f t="shared" si="3"/>
        <v>5</v>
      </c>
    </row>
    <row r="108" spans="1:35" x14ac:dyDescent="0.25">
      <c r="A108" s="19"/>
      <c r="B108" s="27" t="s">
        <v>82</v>
      </c>
      <c r="C108" s="23" t="s">
        <v>124</v>
      </c>
      <c r="D108" s="10">
        <v>2</v>
      </c>
      <c r="E108" s="10">
        <v>1</v>
      </c>
      <c r="F108" s="10">
        <v>0</v>
      </c>
      <c r="G108" s="10">
        <v>0</v>
      </c>
      <c r="H108" s="10">
        <v>0</v>
      </c>
      <c r="I108" s="10">
        <v>0</v>
      </c>
      <c r="J108" s="10">
        <v>3</v>
      </c>
      <c r="K108" s="10">
        <v>0</v>
      </c>
      <c r="L108" s="10">
        <v>0</v>
      </c>
      <c r="M108" s="10">
        <v>0</v>
      </c>
      <c r="N108" s="10">
        <v>0</v>
      </c>
      <c r="O108" s="10">
        <v>0</v>
      </c>
      <c r="P108" s="10">
        <v>0</v>
      </c>
      <c r="Q108" s="10">
        <v>0</v>
      </c>
      <c r="R108" s="10">
        <v>0</v>
      </c>
      <c r="S108" s="10">
        <v>0</v>
      </c>
      <c r="T108" s="10">
        <v>0</v>
      </c>
      <c r="U108" s="10">
        <v>0</v>
      </c>
      <c r="V108" s="10">
        <v>0</v>
      </c>
      <c r="W108" s="10">
        <v>0</v>
      </c>
      <c r="X108" s="10">
        <v>0</v>
      </c>
      <c r="Y108" s="10">
        <v>0</v>
      </c>
      <c r="Z108" s="10">
        <v>0</v>
      </c>
      <c r="AA108" s="10">
        <v>0</v>
      </c>
      <c r="AB108" s="10">
        <v>0</v>
      </c>
      <c r="AC108" s="10">
        <v>1</v>
      </c>
      <c r="AD108" s="10">
        <v>0</v>
      </c>
      <c r="AE108" s="10">
        <v>0</v>
      </c>
      <c r="AF108" s="10">
        <v>0</v>
      </c>
      <c r="AG108" s="10">
        <v>0</v>
      </c>
      <c r="AH108" s="10">
        <f t="shared" si="2"/>
        <v>5</v>
      </c>
      <c r="AI108" s="10">
        <f t="shared" si="3"/>
        <v>2</v>
      </c>
    </row>
    <row r="109" spans="1:35" x14ac:dyDescent="0.25">
      <c r="A109" s="19"/>
      <c r="B109" s="27" t="s">
        <v>82</v>
      </c>
      <c r="C109" s="23" t="s">
        <v>125</v>
      </c>
      <c r="D109" s="10">
        <v>1</v>
      </c>
      <c r="E109" s="10">
        <v>1</v>
      </c>
      <c r="F109" s="10">
        <v>0</v>
      </c>
      <c r="G109" s="10">
        <v>0</v>
      </c>
      <c r="H109" s="10">
        <v>0</v>
      </c>
      <c r="I109" s="10">
        <v>0</v>
      </c>
      <c r="J109" s="10">
        <v>10</v>
      </c>
      <c r="K109" s="10">
        <v>0</v>
      </c>
      <c r="L109" s="10">
        <v>0</v>
      </c>
      <c r="M109" s="10">
        <v>0</v>
      </c>
      <c r="N109" s="10">
        <v>0</v>
      </c>
      <c r="O109" s="10">
        <v>0</v>
      </c>
      <c r="P109" s="10">
        <v>0</v>
      </c>
      <c r="Q109" s="10">
        <v>7</v>
      </c>
      <c r="R109" s="10">
        <v>6</v>
      </c>
      <c r="S109" s="10">
        <v>0</v>
      </c>
      <c r="T109" s="10">
        <v>0</v>
      </c>
      <c r="U109" s="10">
        <v>1</v>
      </c>
      <c r="V109" s="10">
        <v>0</v>
      </c>
      <c r="W109" s="10">
        <v>2</v>
      </c>
      <c r="X109" s="10">
        <v>0</v>
      </c>
      <c r="Y109" s="10">
        <v>0</v>
      </c>
      <c r="Z109" s="10">
        <v>0</v>
      </c>
      <c r="AA109" s="10">
        <v>0</v>
      </c>
      <c r="AB109" s="10">
        <v>0</v>
      </c>
      <c r="AC109" s="10">
        <v>0</v>
      </c>
      <c r="AD109" s="10">
        <v>0</v>
      </c>
      <c r="AE109" s="10">
        <v>0</v>
      </c>
      <c r="AF109" s="10">
        <v>1</v>
      </c>
      <c r="AG109" s="10">
        <v>0</v>
      </c>
      <c r="AH109" s="10">
        <f t="shared" si="2"/>
        <v>18</v>
      </c>
      <c r="AI109" s="10">
        <f t="shared" si="3"/>
        <v>11</v>
      </c>
    </row>
    <row r="110" spans="1:35" x14ac:dyDescent="0.25">
      <c r="A110" s="19"/>
      <c r="B110" s="27" t="s">
        <v>82</v>
      </c>
      <c r="C110" s="23" t="s">
        <v>126</v>
      </c>
      <c r="D110" s="10">
        <v>0</v>
      </c>
      <c r="E110" s="10">
        <v>0</v>
      </c>
      <c r="F110" s="10">
        <v>0</v>
      </c>
      <c r="G110" s="10">
        <v>1</v>
      </c>
      <c r="H110" s="10">
        <v>0</v>
      </c>
      <c r="I110" s="10">
        <v>0</v>
      </c>
      <c r="J110" s="10">
        <v>0</v>
      </c>
      <c r="K110" s="10">
        <v>0</v>
      </c>
      <c r="L110" s="10">
        <v>0</v>
      </c>
      <c r="M110" s="10">
        <v>0</v>
      </c>
      <c r="N110" s="10">
        <v>0</v>
      </c>
      <c r="O110" s="10">
        <v>0</v>
      </c>
      <c r="P110" s="10">
        <v>0</v>
      </c>
      <c r="Q110" s="10">
        <v>0</v>
      </c>
      <c r="R110" s="10">
        <v>0</v>
      </c>
      <c r="S110" s="10">
        <v>0</v>
      </c>
      <c r="T110" s="10">
        <v>0</v>
      </c>
      <c r="U110" s="10">
        <v>0</v>
      </c>
      <c r="V110" s="10">
        <v>0</v>
      </c>
      <c r="W110" s="10">
        <v>0</v>
      </c>
      <c r="X110" s="10">
        <v>0</v>
      </c>
      <c r="Y110" s="10">
        <v>0</v>
      </c>
      <c r="Z110" s="10">
        <v>0</v>
      </c>
      <c r="AA110" s="10">
        <v>0</v>
      </c>
      <c r="AB110" s="10">
        <v>0</v>
      </c>
      <c r="AC110" s="10">
        <v>0</v>
      </c>
      <c r="AD110" s="10">
        <v>0</v>
      </c>
      <c r="AE110" s="10">
        <v>0</v>
      </c>
      <c r="AF110" s="10">
        <v>0</v>
      </c>
      <c r="AG110" s="10">
        <v>0</v>
      </c>
      <c r="AH110" s="10">
        <f t="shared" si="2"/>
        <v>0</v>
      </c>
      <c r="AI110" s="10">
        <f t="shared" si="3"/>
        <v>1</v>
      </c>
    </row>
    <row r="111" spans="1:35" x14ac:dyDescent="0.25">
      <c r="A111" s="19"/>
      <c r="B111" s="27" t="s">
        <v>82</v>
      </c>
      <c r="C111" s="23" t="s">
        <v>127</v>
      </c>
      <c r="D111" s="10">
        <v>1</v>
      </c>
      <c r="E111" s="10">
        <v>1</v>
      </c>
      <c r="F111" s="10">
        <v>0</v>
      </c>
      <c r="G111" s="10">
        <v>0</v>
      </c>
      <c r="H111" s="10">
        <v>0</v>
      </c>
      <c r="I111" s="10">
        <v>0</v>
      </c>
      <c r="J111" s="10">
        <v>1</v>
      </c>
      <c r="K111" s="10">
        <v>0</v>
      </c>
      <c r="L111" s="10">
        <v>0</v>
      </c>
      <c r="M111" s="10">
        <v>0</v>
      </c>
      <c r="N111" s="10">
        <v>0</v>
      </c>
      <c r="O111" s="10">
        <v>0</v>
      </c>
      <c r="P111" s="10">
        <v>0</v>
      </c>
      <c r="Q111" s="10">
        <v>8</v>
      </c>
      <c r="R111" s="10">
        <v>0</v>
      </c>
      <c r="S111" s="10">
        <v>0</v>
      </c>
      <c r="T111" s="10">
        <v>0</v>
      </c>
      <c r="U111" s="10">
        <v>0</v>
      </c>
      <c r="V111" s="10">
        <v>1</v>
      </c>
      <c r="W111" s="10">
        <v>0</v>
      </c>
      <c r="X111" s="10">
        <v>0</v>
      </c>
      <c r="Y111" s="10">
        <v>3</v>
      </c>
      <c r="Z111" s="10">
        <v>0</v>
      </c>
      <c r="AA111" s="10">
        <v>0</v>
      </c>
      <c r="AB111" s="10">
        <v>0</v>
      </c>
      <c r="AC111" s="10">
        <v>0</v>
      </c>
      <c r="AD111" s="10">
        <v>0</v>
      </c>
      <c r="AE111" s="10">
        <v>0</v>
      </c>
      <c r="AF111" s="10">
        <v>0</v>
      </c>
      <c r="AG111" s="10">
        <v>0</v>
      </c>
      <c r="AH111" s="10">
        <f t="shared" si="2"/>
        <v>3</v>
      </c>
      <c r="AI111" s="10">
        <f t="shared" si="3"/>
        <v>12</v>
      </c>
    </row>
    <row r="112" spans="1:35" x14ac:dyDescent="0.25">
      <c r="A112" s="19"/>
      <c r="B112" s="27" t="s">
        <v>82</v>
      </c>
      <c r="C112" s="23" t="s">
        <v>119</v>
      </c>
      <c r="D112" s="10">
        <v>1</v>
      </c>
      <c r="E112" s="10">
        <v>0</v>
      </c>
      <c r="F112" s="10">
        <v>0</v>
      </c>
      <c r="G112" s="10">
        <v>0</v>
      </c>
      <c r="H112" s="10">
        <v>0</v>
      </c>
      <c r="I112" s="10">
        <v>0</v>
      </c>
      <c r="J112" s="10">
        <v>0</v>
      </c>
      <c r="K112" s="10">
        <v>0</v>
      </c>
      <c r="L112" s="10">
        <v>0</v>
      </c>
      <c r="M112" s="10">
        <v>0</v>
      </c>
      <c r="N112" s="10">
        <v>0</v>
      </c>
      <c r="O112" s="10">
        <v>0</v>
      </c>
      <c r="P112" s="10">
        <v>8</v>
      </c>
      <c r="Q112" s="10">
        <v>8</v>
      </c>
      <c r="R112" s="10">
        <v>0</v>
      </c>
      <c r="S112" s="10">
        <v>0</v>
      </c>
      <c r="T112" s="10">
        <v>0</v>
      </c>
      <c r="U112" s="10">
        <v>0</v>
      </c>
      <c r="V112" s="10">
        <v>0</v>
      </c>
      <c r="W112" s="10">
        <v>0</v>
      </c>
      <c r="X112" s="10">
        <v>0</v>
      </c>
      <c r="Y112" s="10">
        <v>0</v>
      </c>
      <c r="Z112" s="10">
        <v>0</v>
      </c>
      <c r="AA112" s="10">
        <v>0</v>
      </c>
      <c r="AB112" s="10">
        <v>0</v>
      </c>
      <c r="AC112" s="10">
        <v>0</v>
      </c>
      <c r="AD112" s="10">
        <v>0</v>
      </c>
      <c r="AE112" s="10">
        <v>0</v>
      </c>
      <c r="AF112" s="10">
        <v>0</v>
      </c>
      <c r="AG112" s="10">
        <v>0</v>
      </c>
      <c r="AH112" s="10">
        <f t="shared" si="2"/>
        <v>9</v>
      </c>
      <c r="AI112" s="10">
        <f t="shared" si="3"/>
        <v>8</v>
      </c>
    </row>
    <row r="113" spans="1:35" x14ac:dyDescent="0.25">
      <c r="A113" s="19"/>
      <c r="B113" s="20"/>
      <c r="C113" s="21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</row>
    <row r="114" spans="1:35" x14ac:dyDescent="0.25">
      <c r="A114" s="11" t="s">
        <v>128</v>
      </c>
      <c r="B114" s="27" t="s">
        <v>129</v>
      </c>
      <c r="C114" s="18" t="s">
        <v>38</v>
      </c>
      <c r="D114" s="10">
        <v>305</v>
      </c>
      <c r="E114" s="10">
        <v>117</v>
      </c>
      <c r="F114" s="10">
        <v>0</v>
      </c>
      <c r="G114" s="10">
        <v>627</v>
      </c>
      <c r="H114" s="10">
        <v>892</v>
      </c>
      <c r="I114" s="10">
        <v>0</v>
      </c>
      <c r="J114" s="10">
        <v>967</v>
      </c>
      <c r="K114" s="10">
        <v>0</v>
      </c>
      <c r="L114" s="10">
        <v>1024</v>
      </c>
      <c r="M114" s="10">
        <v>0</v>
      </c>
      <c r="N114" s="10">
        <v>269</v>
      </c>
      <c r="O114" s="10">
        <v>0</v>
      </c>
      <c r="P114" s="10">
        <v>0</v>
      </c>
      <c r="Q114" s="10">
        <v>903</v>
      </c>
      <c r="R114" s="10">
        <v>123</v>
      </c>
      <c r="S114" s="10">
        <v>0</v>
      </c>
      <c r="T114" s="10">
        <v>26</v>
      </c>
      <c r="U114" s="10">
        <v>17</v>
      </c>
      <c r="V114" s="10">
        <v>218</v>
      </c>
      <c r="W114" s="10">
        <v>277</v>
      </c>
      <c r="X114" s="10">
        <v>0</v>
      </c>
      <c r="Y114" s="10">
        <v>227</v>
      </c>
      <c r="Z114" s="10">
        <v>963</v>
      </c>
      <c r="AA114" s="10">
        <v>0</v>
      </c>
      <c r="AB114" s="10">
        <v>0</v>
      </c>
      <c r="AC114" s="10">
        <v>217</v>
      </c>
      <c r="AD114" s="10">
        <v>588</v>
      </c>
      <c r="AE114" s="10">
        <v>0</v>
      </c>
      <c r="AF114" s="10">
        <v>45</v>
      </c>
      <c r="AG114" s="10">
        <v>0</v>
      </c>
      <c r="AH114" s="10">
        <f t="shared" si="2"/>
        <v>5420</v>
      </c>
      <c r="AI114" s="10">
        <f t="shared" si="3"/>
        <v>2385</v>
      </c>
    </row>
    <row r="115" spans="1:35" x14ac:dyDescent="0.25">
      <c r="A115" s="11" t="s">
        <v>130</v>
      </c>
      <c r="B115" s="27" t="s">
        <v>131</v>
      </c>
      <c r="C115" s="18" t="s">
        <v>132</v>
      </c>
      <c r="D115" s="82">
        <v>30</v>
      </c>
      <c r="E115" s="83"/>
      <c r="F115" s="82">
        <v>30</v>
      </c>
      <c r="G115" s="83"/>
      <c r="H115" s="82">
        <v>30</v>
      </c>
      <c r="I115" s="83"/>
      <c r="J115" s="82">
        <v>30</v>
      </c>
      <c r="K115" s="83"/>
      <c r="L115" s="82">
        <v>30</v>
      </c>
      <c r="M115" s="83"/>
      <c r="N115" s="82">
        <v>30</v>
      </c>
      <c r="O115" s="83"/>
      <c r="P115" s="82">
        <v>30</v>
      </c>
      <c r="Q115" s="83"/>
      <c r="R115" s="82">
        <v>30</v>
      </c>
      <c r="S115" s="83"/>
      <c r="T115" s="82">
        <v>30</v>
      </c>
      <c r="U115" s="83"/>
      <c r="V115" s="82">
        <v>30</v>
      </c>
      <c r="W115" s="83"/>
      <c r="X115" s="82">
        <v>30</v>
      </c>
      <c r="Y115" s="83"/>
      <c r="Z115" s="82">
        <v>30</v>
      </c>
      <c r="AA115" s="83"/>
      <c r="AB115" s="82">
        <v>30</v>
      </c>
      <c r="AC115" s="83"/>
      <c r="AD115" s="82">
        <v>30</v>
      </c>
      <c r="AE115" s="83"/>
      <c r="AF115" s="82">
        <v>30</v>
      </c>
      <c r="AG115" s="83"/>
      <c r="AH115" s="82">
        <v>30</v>
      </c>
      <c r="AI115" s="83"/>
    </row>
    <row r="116" spans="1:35" ht="25.5" x14ac:dyDescent="0.25">
      <c r="A116" s="11" t="s">
        <v>133</v>
      </c>
      <c r="B116" s="27" t="s">
        <v>134</v>
      </c>
      <c r="C116" s="18" t="s">
        <v>135</v>
      </c>
      <c r="D116" s="25">
        <f>D17</f>
        <v>123</v>
      </c>
      <c r="E116" s="26">
        <f>E17</f>
        <v>49</v>
      </c>
      <c r="F116" s="25">
        <f t="shared" ref="F116:AI116" si="4">F17</f>
        <v>0</v>
      </c>
      <c r="G116" s="26">
        <f t="shared" si="4"/>
        <v>21</v>
      </c>
      <c r="H116" s="25">
        <f t="shared" si="4"/>
        <v>33</v>
      </c>
      <c r="I116" s="26">
        <f t="shared" si="4"/>
        <v>0</v>
      </c>
      <c r="J116" s="25">
        <f t="shared" si="4"/>
        <v>23</v>
      </c>
      <c r="K116" s="26">
        <f t="shared" si="4"/>
        <v>0</v>
      </c>
      <c r="L116" s="25">
        <f t="shared" si="4"/>
        <v>10</v>
      </c>
      <c r="M116" s="26">
        <f t="shared" si="4"/>
        <v>0</v>
      </c>
      <c r="N116" s="25">
        <f t="shared" si="4"/>
        <v>12</v>
      </c>
      <c r="O116" s="26">
        <f t="shared" si="4"/>
        <v>0</v>
      </c>
      <c r="P116" s="25">
        <f t="shared" si="4"/>
        <v>0</v>
      </c>
      <c r="Q116" s="26">
        <f t="shared" si="4"/>
        <v>0</v>
      </c>
      <c r="R116" s="25">
        <f t="shared" si="4"/>
        <v>1</v>
      </c>
      <c r="S116" s="26">
        <f t="shared" si="4"/>
        <v>0</v>
      </c>
      <c r="T116" s="25">
        <f t="shared" si="4"/>
        <v>7</v>
      </c>
      <c r="U116" s="26">
        <f t="shared" si="4"/>
        <v>4</v>
      </c>
      <c r="V116" s="25">
        <f t="shared" si="4"/>
        <v>3</v>
      </c>
      <c r="W116" s="26">
        <f t="shared" si="4"/>
        <v>3</v>
      </c>
      <c r="X116" s="25">
        <f t="shared" si="4"/>
        <v>0</v>
      </c>
      <c r="Y116" s="26">
        <f t="shared" si="4"/>
        <v>38</v>
      </c>
      <c r="Z116" s="25">
        <f t="shared" si="4"/>
        <v>32</v>
      </c>
      <c r="AA116" s="26">
        <f t="shared" si="4"/>
        <v>0</v>
      </c>
      <c r="AB116" s="25">
        <f t="shared" si="4"/>
        <v>0</v>
      </c>
      <c r="AC116" s="26">
        <f t="shared" si="4"/>
        <v>7</v>
      </c>
      <c r="AD116" s="25">
        <f t="shared" si="4"/>
        <v>81</v>
      </c>
      <c r="AE116" s="26">
        <f t="shared" si="4"/>
        <v>0</v>
      </c>
      <c r="AF116" s="25">
        <f t="shared" si="4"/>
        <v>2</v>
      </c>
      <c r="AG116" s="26">
        <f t="shared" si="4"/>
        <v>0</v>
      </c>
      <c r="AH116" s="25">
        <f t="shared" si="4"/>
        <v>327</v>
      </c>
      <c r="AI116" s="26">
        <f t="shared" si="4"/>
        <v>122</v>
      </c>
    </row>
    <row r="117" spans="1:35" x14ac:dyDescent="0.25">
      <c r="A117" s="11" t="s">
        <v>136</v>
      </c>
      <c r="B117" s="84" t="s">
        <v>137</v>
      </c>
      <c r="C117" s="85"/>
      <c r="D117" s="86">
        <f>(D114+E114)/(D115*31)*100</f>
        <v>45.376344086021504</v>
      </c>
      <c r="E117" s="87"/>
      <c r="F117" s="86">
        <f>(F114+G114)/(F115*28)*100</f>
        <v>74.642857142857139</v>
      </c>
      <c r="G117" s="87"/>
      <c r="H117" s="86">
        <f>(H114+I114)/(H115*31)*100</f>
        <v>95.913978494623649</v>
      </c>
      <c r="I117" s="87"/>
      <c r="J117" s="86">
        <f>(J114+K114)/(J115*30)*100</f>
        <v>107.44444444444446</v>
      </c>
      <c r="K117" s="87"/>
      <c r="L117" s="86">
        <f>(L114+M114)/(L115*30)*100</f>
        <v>113.77777777777777</v>
      </c>
      <c r="M117" s="87"/>
      <c r="N117" s="86">
        <f>(N114+O114)/(N115*30)*100</f>
        <v>29.888888888888886</v>
      </c>
      <c r="O117" s="87"/>
      <c r="P117" s="86">
        <f>(P114+Q114)/(P115*30)*100</f>
        <v>100.33333333333334</v>
      </c>
      <c r="Q117" s="87"/>
      <c r="R117" s="86">
        <f>(R114+S114)/(R115*31)*100</f>
        <v>13.225806451612904</v>
      </c>
      <c r="S117" s="87"/>
      <c r="T117" s="86">
        <f>(T114+U114)/(T115*30)*100</f>
        <v>4.7777777777777777</v>
      </c>
      <c r="U117" s="87"/>
      <c r="V117" s="86">
        <f>(V114+W114)/(V115*31)*100</f>
        <v>53.225806451612897</v>
      </c>
      <c r="W117" s="87"/>
      <c r="X117" s="86">
        <f>(X114+Y114)/(X115*31)*100</f>
        <v>24.408602150537632</v>
      </c>
      <c r="Y117" s="87"/>
      <c r="Z117" s="86">
        <f>(Z114+AA114)/(Z115*30)*100</f>
        <v>107</v>
      </c>
      <c r="AA117" s="87"/>
      <c r="AB117" s="86">
        <f>(AB114+AC114)/(AB115*31)*100</f>
        <v>23.333333333333332</v>
      </c>
      <c r="AC117" s="87"/>
      <c r="AD117" s="86">
        <f>(AD114+AE114)/(AD115*30)*100</f>
        <v>65.333333333333329</v>
      </c>
      <c r="AE117" s="87"/>
      <c r="AF117" s="86">
        <f>(AF114+AG114)/(AF115*31)*100</f>
        <v>4.838709677419355</v>
      </c>
      <c r="AG117" s="87"/>
      <c r="AH117" s="86">
        <f>(AH114+AI114)/(AH115*365)*100</f>
        <v>71.278538812785385</v>
      </c>
      <c r="AI117" s="87"/>
    </row>
    <row r="118" spans="1:35" x14ac:dyDescent="0.25">
      <c r="A118" s="11" t="s">
        <v>138</v>
      </c>
      <c r="B118" s="84" t="s">
        <v>139</v>
      </c>
      <c r="C118" s="85"/>
      <c r="D118" s="86">
        <f>(D36+D37+E36+E37)/(D116+E116)</f>
        <v>1.4186046511627908</v>
      </c>
      <c r="E118" s="87"/>
      <c r="F118" s="86">
        <f>(F36+F37+G36+G37)/(F116+G116)</f>
        <v>24.904761904761905</v>
      </c>
      <c r="G118" s="87"/>
      <c r="H118" s="86">
        <f>(H36+H37+I36+I37)/(H116+I116)</f>
        <v>36</v>
      </c>
      <c r="I118" s="87"/>
      <c r="J118" s="86">
        <f>(J36+J37+K36+K37)/(J116+K116)</f>
        <v>49.043478260869563</v>
      </c>
      <c r="K118" s="87"/>
      <c r="L118" s="86">
        <f>(L36+L37+M36+M37)/(L116+M116)</f>
        <v>67.7</v>
      </c>
      <c r="M118" s="87"/>
      <c r="N118" s="86">
        <f>(N36+N37+O36+O37)/(N116+O116)</f>
        <v>18.083333333333332</v>
      </c>
      <c r="O118" s="87"/>
      <c r="P118" s="86" t="e">
        <f>(P36+P37+Q36+Q37)/(P116+Q116)</f>
        <v>#DIV/0!</v>
      </c>
      <c r="Q118" s="87"/>
      <c r="R118" s="86">
        <f>(R36+R37+S36+S37)/(R116+S116)</f>
        <v>31</v>
      </c>
      <c r="S118" s="87"/>
      <c r="T118" s="86">
        <f>(T36+T37+U36+U37)/(T116+U116)</f>
        <v>3.1818181818181817</v>
      </c>
      <c r="U118" s="87"/>
      <c r="V118" s="86">
        <f>(V36+V37+W36+W37)/(V116+W116)</f>
        <v>18.166666666666668</v>
      </c>
      <c r="W118" s="87"/>
      <c r="X118" s="86">
        <f>(X36+X37+Y36+Y37)/(X116+Y116)</f>
        <v>4.9736842105263159</v>
      </c>
      <c r="Y118" s="87"/>
      <c r="Z118" s="86">
        <f>(Z36+Z37+AA36+AA37)/(Z116+AA116)</f>
        <v>34.46875</v>
      </c>
      <c r="AA118" s="87"/>
      <c r="AB118" s="86">
        <f>(AB36+AB37+AC36+AC37)/(AB116+AC116)</f>
        <v>27.571428571428573</v>
      </c>
      <c r="AC118" s="87"/>
      <c r="AD118" s="86">
        <f>(AD36+AD37+AE36+AE37)/(AD116+AE116)</f>
        <v>5.5185185185185182</v>
      </c>
      <c r="AE118" s="87"/>
      <c r="AF118" s="86">
        <f>(AF36+AF37+AG36+AG37)/(AF116+AG116)</f>
        <v>20.5</v>
      </c>
      <c r="AG118" s="87"/>
      <c r="AH118" s="86">
        <f>(AH36+AH37+AI36+AI37)/(AH116+AI116)</f>
        <v>13.64142538975501</v>
      </c>
      <c r="AI118" s="87"/>
    </row>
    <row r="119" spans="1:35" x14ac:dyDescent="0.25">
      <c r="A119" s="11" t="s">
        <v>140</v>
      </c>
      <c r="B119" s="84" t="s">
        <v>141</v>
      </c>
      <c r="C119" s="85"/>
      <c r="D119" s="86">
        <f>((D115*31)-D114-E114)/(D116+E116)</f>
        <v>2.9534883720930232</v>
      </c>
      <c r="E119" s="87"/>
      <c r="F119" s="86">
        <f>((F115*28)-F114-G114)/(F116+G116)</f>
        <v>10.142857142857142</v>
      </c>
      <c r="G119" s="87"/>
      <c r="H119" s="86">
        <f>((H115*31)-H114-I114)/(H116+I116)</f>
        <v>1.1515151515151516</v>
      </c>
      <c r="I119" s="87"/>
      <c r="J119" s="86">
        <f>((J115*30)-J114-K114)/(J116+K116)</f>
        <v>-2.9130434782608696</v>
      </c>
      <c r="K119" s="87"/>
      <c r="L119" s="86">
        <f>((L115*30)-L114-M114)/(L116+M116)</f>
        <v>-12.4</v>
      </c>
      <c r="M119" s="87"/>
      <c r="N119" s="86">
        <f>((N115*30)-N114-O114)/(N116+O116)</f>
        <v>52.583333333333336</v>
      </c>
      <c r="O119" s="87"/>
      <c r="P119" s="86" t="e">
        <f>((P115*30)-P114-Q114)/(P116+Q116)</f>
        <v>#DIV/0!</v>
      </c>
      <c r="Q119" s="87"/>
      <c r="R119" s="86">
        <f>((R115*31)-R114-S114)/(R116+S116)</f>
        <v>807</v>
      </c>
      <c r="S119" s="87"/>
      <c r="T119" s="86">
        <f>((T115*30)-T114-U114)/(T116+U116)</f>
        <v>77.909090909090907</v>
      </c>
      <c r="U119" s="87"/>
      <c r="V119" s="86">
        <f>((V115*31)-V114-W114)/(V116+W116)</f>
        <v>72.5</v>
      </c>
      <c r="W119" s="87"/>
      <c r="X119" s="86">
        <f>((X115*31)-X114-Y114)/(X116+Y116)</f>
        <v>18.5</v>
      </c>
      <c r="Y119" s="87"/>
      <c r="Z119" s="86">
        <f>((Z115*30)-Z114-AA114)/(Z116+AA116)</f>
        <v>-1.96875</v>
      </c>
      <c r="AA119" s="87"/>
      <c r="AB119" s="86">
        <f>((AB115*31)-AB114-AC114)/(AB116+AC116)</f>
        <v>101.85714285714286</v>
      </c>
      <c r="AC119" s="87"/>
      <c r="AD119" s="86">
        <f>((AD115*30)-AD114-AE114)/(AD116+AE116)</f>
        <v>3.8518518518518516</v>
      </c>
      <c r="AE119" s="87"/>
      <c r="AF119" s="86">
        <f>((AF115*31)-AF114-AG114)/(AF116+AG116)</f>
        <v>442.5</v>
      </c>
      <c r="AG119" s="87"/>
      <c r="AH119" s="86">
        <f>((AH115*365)-AH114-AI114)/(AH116+AI116)</f>
        <v>7.0044543429844097</v>
      </c>
      <c r="AI119" s="87"/>
    </row>
    <row r="120" spans="1:35" x14ac:dyDescent="0.25">
      <c r="A120" s="11" t="s">
        <v>142</v>
      </c>
      <c r="B120" s="84" t="s">
        <v>143</v>
      </c>
      <c r="C120" s="85"/>
      <c r="D120" s="86">
        <f>(D116+E116)/D115</f>
        <v>5.7333333333333334</v>
      </c>
      <c r="E120" s="87"/>
      <c r="F120" s="86">
        <f>(F116+G116)/F115</f>
        <v>0.7</v>
      </c>
      <c r="G120" s="87"/>
      <c r="H120" s="86">
        <f>(H116+I116)/H115</f>
        <v>1.1000000000000001</v>
      </c>
      <c r="I120" s="87"/>
      <c r="J120" s="86">
        <f>(J116+K116)/J115</f>
        <v>0.76666666666666672</v>
      </c>
      <c r="K120" s="87"/>
      <c r="L120" s="86">
        <f>(L116+M116)/L115</f>
        <v>0.33333333333333331</v>
      </c>
      <c r="M120" s="87"/>
      <c r="N120" s="86">
        <f>(N116+O116)/N115</f>
        <v>0.4</v>
      </c>
      <c r="O120" s="87"/>
      <c r="P120" s="86">
        <f>(P116+Q116)/P115</f>
        <v>0</v>
      </c>
      <c r="Q120" s="87"/>
      <c r="R120" s="86">
        <f>(R116+S116)/R115</f>
        <v>3.3333333333333333E-2</v>
      </c>
      <c r="S120" s="87"/>
      <c r="T120" s="86">
        <f>(T116+U116)/T115</f>
        <v>0.36666666666666664</v>
      </c>
      <c r="U120" s="87"/>
      <c r="V120" s="86">
        <f>(V116+W116)/V115</f>
        <v>0.2</v>
      </c>
      <c r="W120" s="87"/>
      <c r="X120" s="86">
        <f>(X116+Y116)/X115</f>
        <v>1.2666666666666666</v>
      </c>
      <c r="Y120" s="87"/>
      <c r="Z120" s="86">
        <f>(Z116+AA116)/Z115</f>
        <v>1.0666666666666667</v>
      </c>
      <c r="AA120" s="87"/>
      <c r="AB120" s="86">
        <f>(AB116+AC116)/AB115</f>
        <v>0.23333333333333334</v>
      </c>
      <c r="AC120" s="87"/>
      <c r="AD120" s="86">
        <f>(AD116+AE116)/AD115</f>
        <v>2.7</v>
      </c>
      <c r="AE120" s="87"/>
      <c r="AF120" s="86">
        <f>(AF116+AG116)/AF115</f>
        <v>6.6666666666666666E-2</v>
      </c>
      <c r="AG120" s="87"/>
      <c r="AH120" s="86">
        <f>(AH116+AI116)/AH115/12</f>
        <v>1.2472222222222222</v>
      </c>
      <c r="AI120" s="87"/>
    </row>
  </sheetData>
  <mergeCells count="104">
    <mergeCell ref="A1:AI2"/>
    <mergeCell ref="A5:A7"/>
    <mergeCell ref="B5:C7"/>
    <mergeCell ref="D5:AG5"/>
    <mergeCell ref="AH5:AI6"/>
    <mergeCell ref="D6:E6"/>
    <mergeCell ref="F6:G6"/>
    <mergeCell ref="H6:I6"/>
    <mergeCell ref="J6:K6"/>
    <mergeCell ref="L6:M6"/>
    <mergeCell ref="Z6:AA6"/>
    <mergeCell ref="AB6:AC6"/>
    <mergeCell ref="AD6:AE6"/>
    <mergeCell ref="AF6:AG6"/>
    <mergeCell ref="D115:E115"/>
    <mergeCell ref="F115:G115"/>
    <mergeCell ref="H115:I115"/>
    <mergeCell ref="J115:K115"/>
    <mergeCell ref="L115:M115"/>
    <mergeCell ref="N115:O115"/>
    <mergeCell ref="N6:O6"/>
    <mergeCell ref="P6:Q6"/>
    <mergeCell ref="R6:S6"/>
    <mergeCell ref="T6:U6"/>
    <mergeCell ref="V6:W6"/>
    <mergeCell ref="X6:Y6"/>
    <mergeCell ref="AB115:AC115"/>
    <mergeCell ref="AD115:AE115"/>
    <mergeCell ref="AF115:AG115"/>
    <mergeCell ref="AH115:AI115"/>
    <mergeCell ref="B117:C117"/>
    <mergeCell ref="D117:E117"/>
    <mergeCell ref="F117:G117"/>
    <mergeCell ref="H117:I117"/>
    <mergeCell ref="J117:K117"/>
    <mergeCell ref="L117:M117"/>
    <mergeCell ref="P115:Q115"/>
    <mergeCell ref="R115:S115"/>
    <mergeCell ref="T115:U115"/>
    <mergeCell ref="V115:W115"/>
    <mergeCell ref="X115:Y115"/>
    <mergeCell ref="Z115:AA115"/>
    <mergeCell ref="Z117:AA117"/>
    <mergeCell ref="AB117:AC117"/>
    <mergeCell ref="AD117:AE117"/>
    <mergeCell ref="AF117:AG117"/>
    <mergeCell ref="AH117:AI117"/>
    <mergeCell ref="B118:C118"/>
    <mergeCell ref="D118:E118"/>
    <mergeCell ref="F118:G118"/>
    <mergeCell ref="H118:I118"/>
    <mergeCell ref="J118:K118"/>
    <mergeCell ref="N117:O117"/>
    <mergeCell ref="P117:Q117"/>
    <mergeCell ref="R117:S117"/>
    <mergeCell ref="T117:U117"/>
    <mergeCell ref="V117:W117"/>
    <mergeCell ref="X117:Y117"/>
    <mergeCell ref="X118:Y118"/>
    <mergeCell ref="Z118:AA118"/>
    <mergeCell ref="AB118:AC118"/>
    <mergeCell ref="AD118:AE118"/>
    <mergeCell ref="AF118:AG118"/>
    <mergeCell ref="AH118:AI118"/>
    <mergeCell ref="L118:M118"/>
    <mergeCell ref="N118:O118"/>
    <mergeCell ref="P118:Q118"/>
    <mergeCell ref="R118:S118"/>
    <mergeCell ref="T118:U118"/>
    <mergeCell ref="V118:W118"/>
    <mergeCell ref="Z119:AA119"/>
    <mergeCell ref="AB119:AC119"/>
    <mergeCell ref="AD119:AE119"/>
    <mergeCell ref="AF119:AG119"/>
    <mergeCell ref="AH119:AI119"/>
    <mergeCell ref="B120:C120"/>
    <mergeCell ref="D120:E120"/>
    <mergeCell ref="F120:G120"/>
    <mergeCell ref="H120:I120"/>
    <mergeCell ref="J120:K120"/>
    <mergeCell ref="N119:O119"/>
    <mergeCell ref="P119:Q119"/>
    <mergeCell ref="R119:S119"/>
    <mergeCell ref="T119:U119"/>
    <mergeCell ref="V119:W119"/>
    <mergeCell ref="X119:Y119"/>
    <mergeCell ref="B119:C119"/>
    <mergeCell ref="D119:E119"/>
    <mergeCell ref="F119:G119"/>
    <mergeCell ref="H119:I119"/>
    <mergeCell ref="J119:K119"/>
    <mergeCell ref="L119:M119"/>
    <mergeCell ref="X120:Y120"/>
    <mergeCell ref="Z120:AA120"/>
    <mergeCell ref="AB120:AC120"/>
    <mergeCell ref="AD120:AE120"/>
    <mergeCell ref="AF120:AG120"/>
    <mergeCell ref="AH120:AI120"/>
    <mergeCell ref="L120:M120"/>
    <mergeCell ref="N120:O120"/>
    <mergeCell ref="P120:Q120"/>
    <mergeCell ref="R120:S120"/>
    <mergeCell ref="T120:U120"/>
    <mergeCell ref="V120:W120"/>
  </mergeCells>
  <pageMargins left="0.7" right="0.7" top="0.75" bottom="0.75" header="0.3" footer="0.3"/>
  <pageSetup paperSize="9"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20"/>
  <sheetViews>
    <sheetView workbookViewId="0">
      <pane xSplit="3" ySplit="7" topLeftCell="D8" activePane="bottomRight" state="frozen"/>
      <selection pane="topRight" activeCell="D1" sqref="D1"/>
      <selection pane="bottomLeft" activeCell="A8" sqref="A8"/>
      <selection pane="bottomRight" activeCell="J10" sqref="J10"/>
    </sheetView>
  </sheetViews>
  <sheetFormatPr defaultRowHeight="15" x14ac:dyDescent="0.25"/>
  <cols>
    <col min="1" max="1" width="3.42578125" customWidth="1"/>
    <col min="2" max="2" width="2.85546875" customWidth="1"/>
    <col min="3" max="3" width="21.85546875" bestFit="1" customWidth="1"/>
    <col min="4" max="6" width="4" bestFit="1" customWidth="1"/>
    <col min="7" max="7" width="5.140625" bestFit="1" customWidth="1"/>
    <col min="8" max="8" width="5" bestFit="1" customWidth="1"/>
    <col min="9" max="9" width="4" bestFit="1" customWidth="1"/>
    <col min="10" max="10" width="5" bestFit="1" customWidth="1"/>
    <col min="11" max="11" width="4" bestFit="1" customWidth="1"/>
    <col min="12" max="12" width="5" bestFit="1" customWidth="1"/>
    <col min="13" max="16" width="4" customWidth="1"/>
    <col min="17" max="17" width="5" bestFit="1" customWidth="1"/>
    <col min="18" max="29" width="4" bestFit="1" customWidth="1"/>
    <col min="30" max="30" width="5" bestFit="1" customWidth="1"/>
    <col min="31" max="33" width="4" bestFit="1" customWidth="1"/>
    <col min="34" max="35" width="5" bestFit="1" customWidth="1"/>
  </cols>
  <sheetData>
    <row r="1" spans="1:35" x14ac:dyDescent="0.25">
      <c r="A1" s="63" t="s">
        <v>0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  <c r="AH1" s="63"/>
      <c r="AI1" s="63"/>
    </row>
    <row r="2" spans="1:35" x14ac:dyDescent="0.25">
      <c r="A2" s="63"/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63"/>
      <c r="AI2" s="63"/>
    </row>
    <row r="3" spans="1:35" x14ac:dyDescent="0.25">
      <c r="A3" s="1" t="s">
        <v>1</v>
      </c>
      <c r="B3" s="2"/>
      <c r="C3" s="1" t="s">
        <v>2</v>
      </c>
      <c r="D3" s="3"/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</row>
    <row r="4" spans="1:35" x14ac:dyDescent="0.25">
      <c r="A4" s="1"/>
      <c r="B4" s="2"/>
      <c r="C4" s="5"/>
      <c r="D4" s="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</row>
    <row r="5" spans="1:35" x14ac:dyDescent="0.25">
      <c r="A5" s="64" t="s">
        <v>3</v>
      </c>
      <c r="B5" s="67" t="s">
        <v>4</v>
      </c>
      <c r="C5" s="68"/>
      <c r="D5" s="73" t="s">
        <v>5</v>
      </c>
      <c r="E5" s="74"/>
      <c r="F5" s="74"/>
      <c r="G5" s="74"/>
      <c r="H5" s="74"/>
      <c r="I5" s="74"/>
      <c r="J5" s="74"/>
      <c r="K5" s="74"/>
      <c r="L5" s="74"/>
      <c r="M5" s="74"/>
      <c r="N5" s="74"/>
      <c r="O5" s="74"/>
      <c r="P5" s="74"/>
      <c r="Q5" s="74"/>
      <c r="R5" s="74"/>
      <c r="S5" s="74"/>
      <c r="T5" s="74"/>
      <c r="U5" s="74"/>
      <c r="V5" s="74"/>
      <c r="W5" s="74"/>
      <c r="X5" s="74"/>
      <c r="Y5" s="74"/>
      <c r="Z5" s="74"/>
      <c r="AA5" s="74"/>
      <c r="AB5" s="74"/>
      <c r="AC5" s="74"/>
      <c r="AD5" s="74"/>
      <c r="AE5" s="74"/>
      <c r="AF5" s="74"/>
      <c r="AG5" s="75"/>
      <c r="AH5" s="76" t="s">
        <v>6</v>
      </c>
      <c r="AI5" s="77"/>
    </row>
    <row r="6" spans="1:35" x14ac:dyDescent="0.25">
      <c r="A6" s="65"/>
      <c r="B6" s="69"/>
      <c r="C6" s="70"/>
      <c r="D6" s="80" t="s">
        <v>144</v>
      </c>
      <c r="E6" s="81"/>
      <c r="F6" s="80" t="s">
        <v>145</v>
      </c>
      <c r="G6" s="81"/>
      <c r="H6" s="80" t="s">
        <v>146</v>
      </c>
      <c r="I6" s="81"/>
      <c r="J6" s="80" t="s">
        <v>147</v>
      </c>
      <c r="K6" s="81"/>
      <c r="L6" s="88" t="s">
        <v>148</v>
      </c>
      <c r="M6" s="89"/>
      <c r="N6" s="88" t="s">
        <v>149</v>
      </c>
      <c r="O6" s="89"/>
      <c r="P6" s="88" t="s">
        <v>150</v>
      </c>
      <c r="Q6" s="89"/>
      <c r="R6" s="80" t="s">
        <v>151</v>
      </c>
      <c r="S6" s="81"/>
      <c r="T6" s="80" t="s">
        <v>152</v>
      </c>
      <c r="U6" s="81"/>
      <c r="V6" s="80" t="s">
        <v>153</v>
      </c>
      <c r="W6" s="81"/>
      <c r="X6" s="80" t="s">
        <v>154</v>
      </c>
      <c r="Y6" s="81"/>
      <c r="Z6" s="80" t="s">
        <v>155</v>
      </c>
      <c r="AA6" s="81"/>
      <c r="AB6" s="80" t="s">
        <v>156</v>
      </c>
      <c r="AC6" s="81"/>
      <c r="AD6" s="80" t="s">
        <v>157</v>
      </c>
      <c r="AE6" s="81"/>
      <c r="AF6" s="80" t="s">
        <v>158</v>
      </c>
      <c r="AG6" s="81"/>
      <c r="AH6" s="78"/>
      <c r="AI6" s="79"/>
    </row>
    <row r="7" spans="1:35" ht="15.75" thickBot="1" x14ac:dyDescent="0.3">
      <c r="A7" s="66"/>
      <c r="B7" s="71"/>
      <c r="C7" s="72"/>
      <c r="D7" s="6" t="s">
        <v>7</v>
      </c>
      <c r="E7" s="6" t="s">
        <v>8</v>
      </c>
      <c r="F7" s="6" t="s">
        <v>7</v>
      </c>
      <c r="G7" s="6" t="s">
        <v>8</v>
      </c>
      <c r="H7" s="6" t="s">
        <v>7</v>
      </c>
      <c r="I7" s="6" t="s">
        <v>8</v>
      </c>
      <c r="J7" s="6" t="s">
        <v>7</v>
      </c>
      <c r="K7" s="6" t="s">
        <v>8</v>
      </c>
      <c r="L7" s="6" t="s">
        <v>7</v>
      </c>
      <c r="M7" s="6" t="s">
        <v>8</v>
      </c>
      <c r="N7" s="6" t="s">
        <v>7</v>
      </c>
      <c r="O7" s="6" t="s">
        <v>8</v>
      </c>
      <c r="P7" s="6" t="s">
        <v>7</v>
      </c>
      <c r="Q7" s="6" t="s">
        <v>8</v>
      </c>
      <c r="R7" s="6" t="s">
        <v>7</v>
      </c>
      <c r="S7" s="6" t="s">
        <v>8</v>
      </c>
      <c r="T7" s="6" t="s">
        <v>7</v>
      </c>
      <c r="U7" s="6" t="s">
        <v>8</v>
      </c>
      <c r="V7" s="6" t="s">
        <v>7</v>
      </c>
      <c r="W7" s="6" t="s">
        <v>8</v>
      </c>
      <c r="X7" s="6" t="s">
        <v>7</v>
      </c>
      <c r="Y7" s="6" t="s">
        <v>8</v>
      </c>
      <c r="Z7" s="6" t="s">
        <v>7</v>
      </c>
      <c r="AA7" s="6" t="s">
        <v>8</v>
      </c>
      <c r="AB7" s="6" t="s">
        <v>7</v>
      </c>
      <c r="AC7" s="6" t="s">
        <v>8</v>
      </c>
      <c r="AD7" s="6" t="s">
        <v>7</v>
      </c>
      <c r="AE7" s="6" t="s">
        <v>8</v>
      </c>
      <c r="AF7" s="6" t="s">
        <v>7</v>
      </c>
      <c r="AG7" s="6" t="s">
        <v>8</v>
      </c>
      <c r="AH7" s="6" t="s">
        <v>7</v>
      </c>
      <c r="AI7" s="6" t="s">
        <v>8</v>
      </c>
    </row>
    <row r="8" spans="1:35" ht="15.75" thickTop="1" x14ac:dyDescent="0.25">
      <c r="A8" s="7" t="s">
        <v>9</v>
      </c>
      <c r="B8" s="8" t="s">
        <v>10</v>
      </c>
      <c r="C8" s="9"/>
      <c r="D8" s="10">
        <v>107</v>
      </c>
      <c r="E8" s="10">
        <v>34</v>
      </c>
      <c r="F8" s="10">
        <v>0</v>
      </c>
      <c r="G8" s="10">
        <v>50</v>
      </c>
      <c r="H8" s="10">
        <v>55</v>
      </c>
      <c r="I8" s="10">
        <v>0</v>
      </c>
      <c r="J8" s="10">
        <v>50</v>
      </c>
      <c r="K8" s="10">
        <v>0</v>
      </c>
      <c r="L8" s="10">
        <v>35</v>
      </c>
      <c r="M8" s="10">
        <v>0</v>
      </c>
      <c r="N8" s="10">
        <v>25</v>
      </c>
      <c r="O8" s="10">
        <v>0</v>
      </c>
      <c r="P8" s="10">
        <v>0</v>
      </c>
      <c r="Q8" s="10">
        <v>36</v>
      </c>
      <c r="R8" s="10">
        <v>5</v>
      </c>
      <c r="S8" s="10">
        <v>0</v>
      </c>
      <c r="T8" s="10">
        <v>5</v>
      </c>
      <c r="U8" s="10">
        <v>3</v>
      </c>
      <c r="V8" s="10">
        <v>10</v>
      </c>
      <c r="W8" s="10">
        <v>11</v>
      </c>
      <c r="X8" s="10">
        <v>0</v>
      </c>
      <c r="Y8" s="10">
        <v>27</v>
      </c>
      <c r="Z8" s="10">
        <v>54</v>
      </c>
      <c r="AA8" s="10">
        <v>0</v>
      </c>
      <c r="AB8" s="10">
        <v>0</v>
      </c>
      <c r="AC8" s="10">
        <v>9</v>
      </c>
      <c r="AD8" s="10">
        <v>88</v>
      </c>
      <c r="AE8" s="10">
        <v>0</v>
      </c>
      <c r="AF8" s="10">
        <v>0</v>
      </c>
      <c r="AG8" s="10">
        <v>0</v>
      </c>
      <c r="AH8" s="10">
        <f>SUMIF($D$7:$AG$7,"L",D8:AG8)</f>
        <v>434</v>
      </c>
      <c r="AI8" s="10">
        <f>SUMIF($D$7:$AG$7,"P",D8:AG8)</f>
        <v>170</v>
      </c>
    </row>
    <row r="9" spans="1:35" x14ac:dyDescent="0.25">
      <c r="A9" s="11"/>
      <c r="B9" s="27"/>
      <c r="C9" s="13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</row>
    <row r="10" spans="1:35" x14ac:dyDescent="0.25">
      <c r="A10" s="11" t="s">
        <v>11</v>
      </c>
      <c r="B10" s="14" t="s">
        <v>12</v>
      </c>
      <c r="C10" s="13"/>
      <c r="D10" s="10">
        <v>8</v>
      </c>
      <c r="E10" s="10">
        <v>1</v>
      </c>
      <c r="F10" s="10">
        <v>0</v>
      </c>
      <c r="G10" s="10">
        <v>50</v>
      </c>
      <c r="H10" s="10">
        <v>36</v>
      </c>
      <c r="I10" s="10">
        <v>0</v>
      </c>
      <c r="J10" s="10">
        <v>26</v>
      </c>
      <c r="K10" s="10">
        <v>0</v>
      </c>
      <c r="L10" s="10">
        <v>31</v>
      </c>
      <c r="M10" s="10">
        <v>0</v>
      </c>
      <c r="N10" s="10">
        <v>12</v>
      </c>
      <c r="O10" s="10">
        <v>0</v>
      </c>
      <c r="P10" s="10">
        <v>0</v>
      </c>
      <c r="Q10" s="10">
        <v>34</v>
      </c>
      <c r="R10" s="10">
        <v>5</v>
      </c>
      <c r="S10" s="10">
        <v>0</v>
      </c>
      <c r="T10" s="10">
        <v>0</v>
      </c>
      <c r="U10" s="10">
        <v>0</v>
      </c>
      <c r="V10" s="10">
        <v>6</v>
      </c>
      <c r="W10" s="10">
        <v>11</v>
      </c>
      <c r="X10" s="10">
        <v>0</v>
      </c>
      <c r="Y10" s="10">
        <v>27</v>
      </c>
      <c r="Z10" s="10">
        <v>31</v>
      </c>
      <c r="AA10" s="10">
        <v>0</v>
      </c>
      <c r="AB10" s="10">
        <v>0</v>
      </c>
      <c r="AC10" s="10">
        <v>9</v>
      </c>
      <c r="AD10" s="10">
        <v>18</v>
      </c>
      <c r="AE10" s="10">
        <v>0</v>
      </c>
      <c r="AF10" s="10">
        <v>0</v>
      </c>
      <c r="AG10" s="10">
        <v>0</v>
      </c>
      <c r="AH10" s="10">
        <f>SUMIF($D$7:$AG$7,"L",D10:AG10)</f>
        <v>173</v>
      </c>
      <c r="AI10" s="10">
        <f t="shared" ref="AI10:AI70" si="0">SUMIF($D$7:$AG$7,"P",D10:AG10)</f>
        <v>132</v>
      </c>
    </row>
    <row r="11" spans="1:35" x14ac:dyDescent="0.25">
      <c r="A11" s="11"/>
      <c r="B11" s="27"/>
      <c r="C11" s="13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</row>
    <row r="12" spans="1:35" x14ac:dyDescent="0.25">
      <c r="A12" s="11" t="s">
        <v>13</v>
      </c>
      <c r="B12" s="14" t="s">
        <v>14</v>
      </c>
      <c r="C12" s="13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</row>
    <row r="13" spans="1:35" x14ac:dyDescent="0.25">
      <c r="A13" s="11"/>
      <c r="B13" s="27" t="s">
        <v>15</v>
      </c>
      <c r="C13" s="13" t="s">
        <v>16</v>
      </c>
      <c r="D13" s="10">
        <v>0</v>
      </c>
      <c r="E13" s="10">
        <v>0</v>
      </c>
      <c r="F13" s="10">
        <v>0</v>
      </c>
      <c r="G13" s="10">
        <v>0</v>
      </c>
      <c r="H13" s="10">
        <v>0</v>
      </c>
      <c r="I13" s="10">
        <v>0</v>
      </c>
      <c r="J13" s="10">
        <v>0</v>
      </c>
      <c r="K13" s="10">
        <v>0</v>
      </c>
      <c r="L13" s="10">
        <v>0</v>
      </c>
      <c r="M13" s="10">
        <v>0</v>
      </c>
      <c r="N13" s="10">
        <v>0</v>
      </c>
      <c r="O13" s="10">
        <v>0</v>
      </c>
      <c r="P13" s="10">
        <v>34</v>
      </c>
      <c r="Q13" s="10">
        <v>34</v>
      </c>
      <c r="R13" s="10">
        <v>0</v>
      </c>
      <c r="S13" s="10">
        <v>0</v>
      </c>
      <c r="T13" s="10">
        <v>0</v>
      </c>
      <c r="U13" s="10">
        <v>0</v>
      </c>
      <c r="V13" s="10">
        <v>0</v>
      </c>
      <c r="W13" s="10">
        <v>0</v>
      </c>
      <c r="X13" s="10">
        <v>0</v>
      </c>
      <c r="Y13" s="10">
        <v>0</v>
      </c>
      <c r="Z13" s="10">
        <v>0</v>
      </c>
      <c r="AA13" s="10">
        <v>0</v>
      </c>
      <c r="AB13" s="10">
        <v>0</v>
      </c>
      <c r="AC13" s="10">
        <v>0</v>
      </c>
      <c r="AD13" s="10">
        <v>0</v>
      </c>
      <c r="AE13" s="10">
        <v>0</v>
      </c>
      <c r="AF13" s="10">
        <v>0</v>
      </c>
      <c r="AG13" s="10">
        <v>0</v>
      </c>
      <c r="AH13" s="10">
        <f t="shared" ref="AH13:AH70" si="1">SUMIF($D$7:$AG$7,"L",D13:AG13)</f>
        <v>34</v>
      </c>
      <c r="AI13" s="10">
        <f t="shared" si="0"/>
        <v>34</v>
      </c>
    </row>
    <row r="14" spans="1:35" x14ac:dyDescent="0.25">
      <c r="A14" s="11"/>
      <c r="B14" s="27" t="s">
        <v>17</v>
      </c>
      <c r="C14" s="13" t="s">
        <v>18</v>
      </c>
      <c r="D14" s="10">
        <v>99</v>
      </c>
      <c r="E14" s="10">
        <v>33</v>
      </c>
      <c r="F14" s="10">
        <v>0</v>
      </c>
      <c r="G14" s="10">
        <v>25</v>
      </c>
      <c r="H14" s="10">
        <v>19</v>
      </c>
      <c r="I14" s="10">
        <v>0</v>
      </c>
      <c r="J14" s="10">
        <v>17</v>
      </c>
      <c r="K14" s="10">
        <v>0</v>
      </c>
      <c r="L14" s="10">
        <v>4</v>
      </c>
      <c r="M14" s="10">
        <v>0</v>
      </c>
      <c r="N14" s="10">
        <v>13</v>
      </c>
      <c r="O14" s="10">
        <v>0</v>
      </c>
      <c r="P14" s="10">
        <v>0</v>
      </c>
      <c r="Q14" s="10">
        <v>2</v>
      </c>
      <c r="R14" s="10">
        <v>0</v>
      </c>
      <c r="S14" s="10">
        <v>0</v>
      </c>
      <c r="T14" s="10">
        <v>5</v>
      </c>
      <c r="U14" s="10">
        <v>3</v>
      </c>
      <c r="V14" s="10">
        <v>4</v>
      </c>
      <c r="W14" s="10">
        <v>3</v>
      </c>
      <c r="X14" s="10">
        <v>0</v>
      </c>
      <c r="Y14" s="10">
        <v>24</v>
      </c>
      <c r="Z14" s="10">
        <v>23</v>
      </c>
      <c r="AA14" s="10">
        <v>0</v>
      </c>
      <c r="AB14" s="10">
        <v>0</v>
      </c>
      <c r="AC14" s="10">
        <v>2</v>
      </c>
      <c r="AD14" s="10">
        <v>70</v>
      </c>
      <c r="AE14" s="10">
        <v>0</v>
      </c>
      <c r="AF14" s="10">
        <v>0</v>
      </c>
      <c r="AG14" s="10">
        <v>0</v>
      </c>
      <c r="AH14" s="10">
        <f t="shared" si="1"/>
        <v>254</v>
      </c>
      <c r="AI14" s="10">
        <f t="shared" si="0"/>
        <v>92</v>
      </c>
    </row>
    <row r="15" spans="1:35" x14ac:dyDescent="0.25">
      <c r="A15" s="11"/>
      <c r="B15" s="27" t="s">
        <v>19</v>
      </c>
      <c r="C15" s="13" t="s">
        <v>20</v>
      </c>
      <c r="D15" s="10">
        <v>0</v>
      </c>
      <c r="E15" s="10">
        <v>0</v>
      </c>
      <c r="F15" s="10">
        <v>0</v>
      </c>
      <c r="G15" s="10">
        <v>0</v>
      </c>
      <c r="H15" s="10">
        <v>0</v>
      </c>
      <c r="I15" s="10">
        <v>0</v>
      </c>
      <c r="J15" s="10">
        <v>0</v>
      </c>
      <c r="K15" s="10">
        <v>0</v>
      </c>
      <c r="L15" s="10">
        <v>0</v>
      </c>
      <c r="M15" s="10">
        <v>0</v>
      </c>
      <c r="N15" s="10">
        <v>0</v>
      </c>
      <c r="O15" s="10">
        <v>0</v>
      </c>
      <c r="P15" s="10">
        <v>2</v>
      </c>
      <c r="Q15" s="10">
        <v>2</v>
      </c>
      <c r="R15" s="10">
        <v>0</v>
      </c>
      <c r="S15" s="10">
        <v>0</v>
      </c>
      <c r="T15" s="10">
        <v>0</v>
      </c>
      <c r="U15" s="10">
        <v>0</v>
      </c>
      <c r="V15" s="10">
        <v>0</v>
      </c>
      <c r="W15" s="10">
        <v>0</v>
      </c>
      <c r="X15" s="10">
        <v>0</v>
      </c>
      <c r="Y15" s="10">
        <v>0</v>
      </c>
      <c r="Z15" s="10">
        <v>0</v>
      </c>
      <c r="AA15" s="10">
        <v>0</v>
      </c>
      <c r="AB15" s="10">
        <v>0</v>
      </c>
      <c r="AC15" s="10">
        <v>0</v>
      </c>
      <c r="AD15" s="10">
        <v>0</v>
      </c>
      <c r="AE15" s="10">
        <v>0</v>
      </c>
      <c r="AF15" s="10">
        <v>0</v>
      </c>
      <c r="AG15" s="10">
        <v>0</v>
      </c>
      <c r="AH15" s="10">
        <f t="shared" si="1"/>
        <v>2</v>
      </c>
      <c r="AI15" s="10">
        <f t="shared" si="0"/>
        <v>2</v>
      </c>
    </row>
    <row r="16" spans="1:35" x14ac:dyDescent="0.25">
      <c r="A16" s="11"/>
      <c r="B16" s="27"/>
      <c r="C16" s="13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</row>
    <row r="17" spans="1:35" x14ac:dyDescent="0.25">
      <c r="A17" s="11" t="s">
        <v>21</v>
      </c>
      <c r="B17" s="14" t="s">
        <v>22</v>
      </c>
      <c r="C17" s="13"/>
      <c r="D17" s="10">
        <v>100</v>
      </c>
      <c r="E17" s="10">
        <v>32</v>
      </c>
      <c r="F17" s="10">
        <v>0</v>
      </c>
      <c r="G17" s="10">
        <v>22</v>
      </c>
      <c r="H17" s="10">
        <v>30</v>
      </c>
      <c r="I17" s="10">
        <v>0</v>
      </c>
      <c r="J17" s="10">
        <v>14</v>
      </c>
      <c r="K17" s="10">
        <v>0</v>
      </c>
      <c r="L17" s="10">
        <v>1</v>
      </c>
      <c r="M17" s="10">
        <v>0</v>
      </c>
      <c r="N17" s="10">
        <v>19</v>
      </c>
      <c r="O17" s="10">
        <v>0</v>
      </c>
      <c r="P17" s="10">
        <v>0</v>
      </c>
      <c r="Q17" s="10">
        <v>0</v>
      </c>
      <c r="R17" s="10">
        <v>4</v>
      </c>
      <c r="S17" s="10">
        <v>0</v>
      </c>
      <c r="T17" s="10">
        <v>5</v>
      </c>
      <c r="U17" s="10">
        <v>1</v>
      </c>
      <c r="V17" s="10">
        <v>5</v>
      </c>
      <c r="W17" s="10">
        <v>2</v>
      </c>
      <c r="X17" s="10">
        <v>0</v>
      </c>
      <c r="Y17" s="10">
        <v>25</v>
      </c>
      <c r="Z17" s="10">
        <v>31</v>
      </c>
      <c r="AA17" s="10">
        <v>0</v>
      </c>
      <c r="AB17" s="10">
        <v>0</v>
      </c>
      <c r="AC17" s="10">
        <v>8</v>
      </c>
      <c r="AD17" s="10">
        <v>69</v>
      </c>
      <c r="AE17" s="10">
        <v>0</v>
      </c>
      <c r="AF17" s="10">
        <v>0</v>
      </c>
      <c r="AG17" s="10">
        <v>0</v>
      </c>
      <c r="AH17" s="10">
        <f t="shared" si="1"/>
        <v>278</v>
      </c>
      <c r="AI17" s="10">
        <f t="shared" si="0"/>
        <v>90</v>
      </c>
    </row>
    <row r="18" spans="1:35" x14ac:dyDescent="0.25">
      <c r="A18" s="11"/>
      <c r="B18" s="27" t="s">
        <v>15</v>
      </c>
      <c r="C18" s="13" t="s">
        <v>23</v>
      </c>
      <c r="D18" s="10">
        <v>1</v>
      </c>
      <c r="E18" s="10">
        <v>0</v>
      </c>
      <c r="F18" s="10">
        <v>0</v>
      </c>
      <c r="G18" s="10">
        <v>22</v>
      </c>
      <c r="H18" s="10">
        <v>29</v>
      </c>
      <c r="I18" s="10">
        <v>0</v>
      </c>
      <c r="J18" s="10">
        <v>14</v>
      </c>
      <c r="K18" s="10">
        <v>0</v>
      </c>
      <c r="L18" s="10">
        <v>1</v>
      </c>
      <c r="M18" s="10">
        <v>0</v>
      </c>
      <c r="N18" s="10">
        <v>19</v>
      </c>
      <c r="O18" s="10">
        <v>0</v>
      </c>
      <c r="P18" s="10">
        <v>0</v>
      </c>
      <c r="Q18" s="10">
        <v>0</v>
      </c>
      <c r="R18" s="10">
        <v>4</v>
      </c>
      <c r="S18" s="10">
        <v>0</v>
      </c>
      <c r="T18" s="10">
        <v>2</v>
      </c>
      <c r="U18" s="10">
        <v>0</v>
      </c>
      <c r="V18" s="10">
        <v>4</v>
      </c>
      <c r="W18" s="10">
        <v>2</v>
      </c>
      <c r="X18" s="10">
        <v>0</v>
      </c>
      <c r="Y18" s="10">
        <v>0</v>
      </c>
      <c r="Z18" s="10">
        <v>30</v>
      </c>
      <c r="AA18" s="10">
        <v>0</v>
      </c>
      <c r="AB18" s="10">
        <v>0</v>
      </c>
      <c r="AC18" s="10">
        <v>8</v>
      </c>
      <c r="AD18" s="10">
        <v>0</v>
      </c>
      <c r="AE18" s="10">
        <v>0</v>
      </c>
      <c r="AF18" s="10">
        <v>0</v>
      </c>
      <c r="AG18" s="10">
        <v>0</v>
      </c>
      <c r="AH18" s="10">
        <f t="shared" si="1"/>
        <v>104</v>
      </c>
      <c r="AI18" s="10">
        <f t="shared" si="0"/>
        <v>32</v>
      </c>
    </row>
    <row r="19" spans="1:35" x14ac:dyDescent="0.25">
      <c r="A19" s="11"/>
      <c r="B19" s="27" t="s">
        <v>17</v>
      </c>
      <c r="C19" s="13" t="s">
        <v>24</v>
      </c>
      <c r="D19" s="10">
        <v>1</v>
      </c>
      <c r="E19" s="10">
        <v>0</v>
      </c>
      <c r="F19" s="10">
        <v>0</v>
      </c>
      <c r="G19" s="10">
        <v>0</v>
      </c>
      <c r="H19" s="10">
        <v>1</v>
      </c>
      <c r="I19" s="10">
        <v>0</v>
      </c>
      <c r="J19" s="10">
        <v>0</v>
      </c>
      <c r="K19" s="10">
        <v>0</v>
      </c>
      <c r="L19" s="10">
        <v>0</v>
      </c>
      <c r="M19" s="10">
        <v>0</v>
      </c>
      <c r="N19" s="10">
        <v>0</v>
      </c>
      <c r="O19" s="10">
        <v>0</v>
      </c>
      <c r="P19" s="10">
        <v>0</v>
      </c>
      <c r="Q19" s="10">
        <v>0</v>
      </c>
      <c r="R19" s="10">
        <v>0</v>
      </c>
      <c r="S19" s="10">
        <v>0</v>
      </c>
      <c r="T19" s="10">
        <v>1</v>
      </c>
      <c r="U19" s="10">
        <v>0</v>
      </c>
      <c r="V19" s="10">
        <v>0</v>
      </c>
      <c r="W19" s="10">
        <v>0</v>
      </c>
      <c r="X19" s="10">
        <v>0</v>
      </c>
      <c r="Y19" s="10">
        <v>0</v>
      </c>
      <c r="Z19" s="10">
        <v>1</v>
      </c>
      <c r="AA19" s="10">
        <v>0</v>
      </c>
      <c r="AB19" s="10">
        <v>0</v>
      </c>
      <c r="AC19" s="10">
        <v>0</v>
      </c>
      <c r="AD19" s="10">
        <v>0</v>
      </c>
      <c r="AE19" s="10">
        <v>0</v>
      </c>
      <c r="AF19" s="10">
        <v>0</v>
      </c>
      <c r="AG19" s="10">
        <v>0</v>
      </c>
      <c r="AH19" s="10">
        <f t="shared" si="1"/>
        <v>4</v>
      </c>
      <c r="AI19" s="10">
        <f t="shared" si="0"/>
        <v>0</v>
      </c>
    </row>
    <row r="20" spans="1:35" x14ac:dyDescent="0.25">
      <c r="A20" s="11"/>
      <c r="B20" s="27" t="s">
        <v>19</v>
      </c>
      <c r="C20" s="13" t="s">
        <v>25</v>
      </c>
      <c r="D20" s="10">
        <v>0</v>
      </c>
      <c r="E20" s="10">
        <v>0</v>
      </c>
      <c r="F20" s="10">
        <v>0</v>
      </c>
      <c r="G20" s="10">
        <v>0</v>
      </c>
      <c r="H20" s="10">
        <v>0</v>
      </c>
      <c r="I20" s="10">
        <v>0</v>
      </c>
      <c r="J20" s="10">
        <v>0</v>
      </c>
      <c r="K20" s="10">
        <v>0</v>
      </c>
      <c r="L20" s="10">
        <v>0</v>
      </c>
      <c r="M20" s="10">
        <v>0</v>
      </c>
      <c r="N20" s="10">
        <v>0</v>
      </c>
      <c r="O20" s="10">
        <v>0</v>
      </c>
      <c r="P20" s="10">
        <v>0</v>
      </c>
      <c r="Q20" s="10">
        <v>0</v>
      </c>
      <c r="R20" s="10">
        <v>0</v>
      </c>
      <c r="S20" s="10">
        <v>0</v>
      </c>
      <c r="T20" s="10">
        <v>0</v>
      </c>
      <c r="U20" s="10">
        <v>0</v>
      </c>
      <c r="V20" s="10">
        <v>0</v>
      </c>
      <c r="W20" s="10">
        <v>0</v>
      </c>
      <c r="X20" s="10">
        <v>0</v>
      </c>
      <c r="Y20" s="10">
        <v>0</v>
      </c>
      <c r="Z20" s="10">
        <v>0</v>
      </c>
      <c r="AA20" s="10">
        <v>0</v>
      </c>
      <c r="AB20" s="10">
        <v>0</v>
      </c>
      <c r="AC20" s="10">
        <v>0</v>
      </c>
      <c r="AD20" s="10">
        <v>0</v>
      </c>
      <c r="AE20" s="10">
        <v>0</v>
      </c>
      <c r="AF20" s="10">
        <v>0</v>
      </c>
      <c r="AG20" s="10">
        <v>0</v>
      </c>
      <c r="AH20" s="10">
        <f t="shared" si="1"/>
        <v>0</v>
      </c>
      <c r="AI20" s="10">
        <f t="shared" si="0"/>
        <v>0</v>
      </c>
    </row>
    <row r="21" spans="1:35" x14ac:dyDescent="0.25">
      <c r="A21" s="11"/>
      <c r="B21" s="27" t="s">
        <v>26</v>
      </c>
      <c r="C21" s="13" t="s">
        <v>27</v>
      </c>
      <c r="D21" s="10">
        <v>0</v>
      </c>
      <c r="E21" s="10">
        <v>0</v>
      </c>
      <c r="F21" s="10">
        <v>0</v>
      </c>
      <c r="G21" s="10">
        <v>0</v>
      </c>
      <c r="H21" s="10">
        <v>0</v>
      </c>
      <c r="I21" s="10">
        <v>0</v>
      </c>
      <c r="J21" s="10">
        <v>0</v>
      </c>
      <c r="K21" s="10">
        <v>0</v>
      </c>
      <c r="L21" s="10">
        <v>0</v>
      </c>
      <c r="M21" s="10">
        <v>0</v>
      </c>
      <c r="N21" s="10">
        <v>0</v>
      </c>
      <c r="O21" s="10">
        <v>0</v>
      </c>
      <c r="P21" s="10">
        <v>0</v>
      </c>
      <c r="Q21" s="10">
        <v>0</v>
      </c>
      <c r="R21" s="10">
        <v>0</v>
      </c>
      <c r="S21" s="10">
        <v>0</v>
      </c>
      <c r="T21" s="10">
        <v>1</v>
      </c>
      <c r="U21" s="10">
        <v>0</v>
      </c>
      <c r="V21" s="10">
        <v>0</v>
      </c>
      <c r="W21" s="10">
        <v>0</v>
      </c>
      <c r="X21" s="10">
        <v>0</v>
      </c>
      <c r="Y21" s="10">
        <v>0</v>
      </c>
      <c r="Z21" s="10">
        <v>0</v>
      </c>
      <c r="AA21" s="10">
        <v>0</v>
      </c>
      <c r="AB21" s="10">
        <v>0</v>
      </c>
      <c r="AC21" s="10">
        <v>0</v>
      </c>
      <c r="AD21" s="10">
        <v>0</v>
      </c>
      <c r="AE21" s="10">
        <v>0</v>
      </c>
      <c r="AF21" s="10">
        <v>0</v>
      </c>
      <c r="AG21" s="10">
        <v>0</v>
      </c>
      <c r="AH21" s="10">
        <f t="shared" si="1"/>
        <v>1</v>
      </c>
      <c r="AI21" s="10">
        <f t="shared" si="0"/>
        <v>0</v>
      </c>
    </row>
    <row r="22" spans="1:35" x14ac:dyDescent="0.25">
      <c r="A22" s="11"/>
      <c r="B22" s="27" t="s">
        <v>28</v>
      </c>
      <c r="C22" s="13" t="s">
        <v>29</v>
      </c>
      <c r="D22" s="10">
        <v>0</v>
      </c>
      <c r="E22" s="10">
        <v>0</v>
      </c>
      <c r="F22" s="10">
        <v>0</v>
      </c>
      <c r="G22" s="10">
        <v>0</v>
      </c>
      <c r="H22" s="10">
        <v>0</v>
      </c>
      <c r="I22" s="10">
        <v>0</v>
      </c>
      <c r="J22" s="10">
        <v>0</v>
      </c>
      <c r="K22" s="10">
        <v>0</v>
      </c>
      <c r="L22" s="10">
        <v>0</v>
      </c>
      <c r="M22" s="10">
        <v>0</v>
      </c>
      <c r="N22" s="10">
        <v>0</v>
      </c>
      <c r="O22" s="10">
        <v>0</v>
      </c>
      <c r="P22" s="10">
        <v>0</v>
      </c>
      <c r="Q22" s="10">
        <v>0</v>
      </c>
      <c r="R22" s="10">
        <v>0</v>
      </c>
      <c r="S22" s="10">
        <v>0</v>
      </c>
      <c r="T22" s="10">
        <v>1</v>
      </c>
      <c r="U22" s="10">
        <v>0</v>
      </c>
      <c r="V22" s="10">
        <v>1</v>
      </c>
      <c r="W22" s="10">
        <v>0</v>
      </c>
      <c r="X22" s="10">
        <v>0</v>
      </c>
      <c r="Y22" s="10">
        <v>0</v>
      </c>
      <c r="Z22" s="10">
        <v>0</v>
      </c>
      <c r="AA22" s="10">
        <v>0</v>
      </c>
      <c r="AB22" s="10">
        <v>0</v>
      </c>
      <c r="AC22" s="10">
        <v>0</v>
      </c>
      <c r="AD22" s="10">
        <v>0</v>
      </c>
      <c r="AE22" s="10">
        <v>0</v>
      </c>
      <c r="AF22" s="10">
        <v>0</v>
      </c>
      <c r="AG22" s="10">
        <v>0</v>
      </c>
      <c r="AH22" s="10">
        <f t="shared" si="1"/>
        <v>2</v>
      </c>
      <c r="AI22" s="10">
        <f t="shared" si="0"/>
        <v>0</v>
      </c>
    </row>
    <row r="23" spans="1:35" x14ac:dyDescent="0.25">
      <c r="A23" s="11"/>
      <c r="B23" s="27" t="s">
        <v>28</v>
      </c>
      <c r="C23" s="13" t="s">
        <v>30</v>
      </c>
      <c r="D23" s="10">
        <v>98</v>
      </c>
      <c r="E23" s="10">
        <v>32</v>
      </c>
      <c r="F23" s="10">
        <v>0</v>
      </c>
      <c r="G23" s="10">
        <v>0</v>
      </c>
      <c r="H23" s="10">
        <v>0</v>
      </c>
      <c r="I23" s="10">
        <v>0</v>
      </c>
      <c r="J23" s="10">
        <v>0</v>
      </c>
      <c r="K23" s="10">
        <v>0</v>
      </c>
      <c r="L23" s="10">
        <v>0</v>
      </c>
      <c r="M23" s="10">
        <v>0</v>
      </c>
      <c r="N23" s="10">
        <v>0</v>
      </c>
      <c r="O23" s="10">
        <v>0</v>
      </c>
      <c r="P23" s="10">
        <v>0</v>
      </c>
      <c r="Q23" s="10">
        <v>0</v>
      </c>
      <c r="R23" s="10">
        <v>0</v>
      </c>
      <c r="S23" s="10">
        <v>0</v>
      </c>
      <c r="T23" s="10">
        <v>0</v>
      </c>
      <c r="U23" s="10">
        <v>1</v>
      </c>
      <c r="V23" s="10">
        <v>0</v>
      </c>
      <c r="W23" s="10">
        <v>0</v>
      </c>
      <c r="X23" s="10">
        <v>0</v>
      </c>
      <c r="Y23" s="10">
        <v>25</v>
      </c>
      <c r="Z23" s="10">
        <v>0</v>
      </c>
      <c r="AA23" s="10">
        <v>0</v>
      </c>
      <c r="AB23" s="10">
        <v>0</v>
      </c>
      <c r="AC23" s="10">
        <v>0</v>
      </c>
      <c r="AD23" s="10">
        <v>69</v>
      </c>
      <c r="AE23" s="10">
        <v>0</v>
      </c>
      <c r="AF23" s="10">
        <v>0</v>
      </c>
      <c r="AG23" s="10">
        <v>0</v>
      </c>
      <c r="AH23" s="10">
        <f t="shared" si="1"/>
        <v>167</v>
      </c>
      <c r="AI23" s="10">
        <f t="shared" si="0"/>
        <v>58</v>
      </c>
    </row>
    <row r="24" spans="1:35" x14ac:dyDescent="0.25">
      <c r="A24" s="11"/>
      <c r="B24" s="27"/>
      <c r="C24" s="13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</row>
    <row r="25" spans="1:35" x14ac:dyDescent="0.25">
      <c r="A25" s="11" t="s">
        <v>31</v>
      </c>
      <c r="B25" s="14" t="s">
        <v>32</v>
      </c>
      <c r="C25" s="13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</row>
    <row r="26" spans="1:35" x14ac:dyDescent="0.25">
      <c r="A26" s="11"/>
      <c r="B26" s="27" t="s">
        <v>15</v>
      </c>
      <c r="C26" s="13" t="s">
        <v>33</v>
      </c>
      <c r="D26" s="10">
        <v>0</v>
      </c>
      <c r="E26" s="10">
        <v>0</v>
      </c>
      <c r="F26" s="10">
        <v>0</v>
      </c>
      <c r="G26" s="10">
        <v>0</v>
      </c>
      <c r="H26" s="10">
        <v>0</v>
      </c>
      <c r="I26" s="10">
        <v>0</v>
      </c>
      <c r="J26" s="10">
        <v>0</v>
      </c>
      <c r="K26" s="10">
        <v>0</v>
      </c>
      <c r="L26" s="10">
        <v>0</v>
      </c>
      <c r="M26" s="10">
        <v>0</v>
      </c>
      <c r="N26" s="10">
        <v>0</v>
      </c>
      <c r="O26" s="10">
        <v>0</v>
      </c>
      <c r="P26" s="10">
        <v>0</v>
      </c>
      <c r="Q26" s="10">
        <v>0</v>
      </c>
      <c r="R26" s="10">
        <v>0</v>
      </c>
      <c r="S26" s="10">
        <v>0</v>
      </c>
      <c r="T26" s="10">
        <v>0</v>
      </c>
      <c r="U26" s="10">
        <v>0</v>
      </c>
      <c r="V26" s="10">
        <v>0</v>
      </c>
      <c r="W26" s="10">
        <v>0</v>
      </c>
      <c r="X26" s="10">
        <v>0</v>
      </c>
      <c r="Y26" s="10">
        <v>0</v>
      </c>
      <c r="Z26" s="10">
        <v>0</v>
      </c>
      <c r="AA26" s="10">
        <v>0</v>
      </c>
      <c r="AB26" s="10">
        <v>0</v>
      </c>
      <c r="AC26" s="10">
        <v>0</v>
      </c>
      <c r="AD26" s="10">
        <v>0</v>
      </c>
      <c r="AE26" s="10">
        <v>0</v>
      </c>
      <c r="AF26" s="10">
        <v>0</v>
      </c>
      <c r="AG26" s="10">
        <v>0</v>
      </c>
      <c r="AH26" s="10">
        <f t="shared" si="1"/>
        <v>0</v>
      </c>
      <c r="AI26" s="10">
        <f t="shared" si="0"/>
        <v>0</v>
      </c>
    </row>
    <row r="27" spans="1:35" x14ac:dyDescent="0.25">
      <c r="A27" s="11"/>
      <c r="B27" s="27" t="s">
        <v>17</v>
      </c>
      <c r="C27" s="13" t="s">
        <v>34</v>
      </c>
      <c r="D27" s="10">
        <v>0</v>
      </c>
      <c r="E27" s="10">
        <v>0</v>
      </c>
      <c r="F27" s="10">
        <v>0</v>
      </c>
      <c r="G27" s="10">
        <v>0</v>
      </c>
      <c r="H27" s="10">
        <v>0</v>
      </c>
      <c r="I27" s="10">
        <v>0</v>
      </c>
      <c r="J27" s="10">
        <v>0</v>
      </c>
      <c r="K27" s="10">
        <v>0</v>
      </c>
      <c r="L27" s="10">
        <v>0</v>
      </c>
      <c r="M27" s="10">
        <v>0</v>
      </c>
      <c r="N27" s="10">
        <v>0</v>
      </c>
      <c r="O27" s="10">
        <v>0</v>
      </c>
      <c r="P27" s="10">
        <v>0</v>
      </c>
      <c r="Q27" s="10">
        <v>0</v>
      </c>
      <c r="R27" s="10">
        <v>0</v>
      </c>
      <c r="S27" s="10">
        <v>0</v>
      </c>
      <c r="T27" s="10">
        <v>0</v>
      </c>
      <c r="U27" s="10">
        <v>0</v>
      </c>
      <c r="V27" s="10">
        <v>1</v>
      </c>
      <c r="W27" s="10">
        <v>0</v>
      </c>
      <c r="X27" s="10">
        <v>0</v>
      </c>
      <c r="Y27" s="10">
        <v>0</v>
      </c>
      <c r="Z27" s="10">
        <v>0</v>
      </c>
      <c r="AA27" s="10">
        <v>0</v>
      </c>
      <c r="AB27" s="10">
        <v>0</v>
      </c>
      <c r="AC27" s="10">
        <v>0</v>
      </c>
      <c r="AD27" s="10">
        <v>0</v>
      </c>
      <c r="AE27" s="10">
        <v>0</v>
      </c>
      <c r="AF27" s="10">
        <v>0</v>
      </c>
      <c r="AG27" s="10">
        <v>0</v>
      </c>
      <c r="AH27" s="10">
        <f t="shared" si="1"/>
        <v>1</v>
      </c>
      <c r="AI27" s="10">
        <f t="shared" si="0"/>
        <v>0</v>
      </c>
    </row>
    <row r="28" spans="1:35" x14ac:dyDescent="0.25">
      <c r="A28" s="11"/>
      <c r="B28" s="27"/>
      <c r="C28" s="13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</row>
    <row r="29" spans="1:35" x14ac:dyDescent="0.25">
      <c r="A29" s="11" t="s">
        <v>35</v>
      </c>
      <c r="B29" s="14" t="s">
        <v>36</v>
      </c>
      <c r="C29" s="13"/>
      <c r="D29" s="10">
        <v>7</v>
      </c>
      <c r="E29" s="10">
        <v>2</v>
      </c>
      <c r="F29" s="10">
        <v>0</v>
      </c>
      <c r="G29" s="10">
        <v>28</v>
      </c>
      <c r="H29" s="10">
        <v>25</v>
      </c>
      <c r="I29" s="10">
        <v>0</v>
      </c>
      <c r="J29" s="10">
        <v>36</v>
      </c>
      <c r="K29" s="10">
        <v>0</v>
      </c>
      <c r="L29" s="10">
        <v>34</v>
      </c>
      <c r="M29" s="10">
        <v>0</v>
      </c>
      <c r="N29" s="10">
        <v>6</v>
      </c>
      <c r="O29" s="10">
        <v>0</v>
      </c>
      <c r="P29" s="10">
        <v>0</v>
      </c>
      <c r="Q29" s="10">
        <v>36</v>
      </c>
      <c r="R29" s="10">
        <v>1</v>
      </c>
      <c r="S29" s="10">
        <v>0</v>
      </c>
      <c r="T29" s="10">
        <v>0</v>
      </c>
      <c r="U29" s="10">
        <v>2</v>
      </c>
      <c r="V29" s="10">
        <v>5</v>
      </c>
      <c r="W29" s="10">
        <v>9</v>
      </c>
      <c r="X29" s="10">
        <v>0</v>
      </c>
      <c r="Y29" s="10">
        <v>2</v>
      </c>
      <c r="Z29" s="10">
        <v>23</v>
      </c>
      <c r="AA29" s="10">
        <v>0</v>
      </c>
      <c r="AB29" s="10">
        <v>0</v>
      </c>
      <c r="AC29" s="10">
        <v>1</v>
      </c>
      <c r="AD29" s="10">
        <v>19</v>
      </c>
      <c r="AE29" s="10">
        <v>0</v>
      </c>
      <c r="AF29" s="10">
        <v>0</v>
      </c>
      <c r="AG29" s="10">
        <v>0</v>
      </c>
      <c r="AH29" s="10">
        <f t="shared" si="1"/>
        <v>156</v>
      </c>
      <c r="AI29" s="10">
        <f t="shared" si="0"/>
        <v>80</v>
      </c>
    </row>
    <row r="30" spans="1:35" x14ac:dyDescent="0.25">
      <c r="A30" s="11"/>
      <c r="B30" s="27"/>
      <c r="C30" s="13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</row>
    <row r="31" spans="1:35" x14ac:dyDescent="0.25">
      <c r="A31" s="11" t="s">
        <v>37</v>
      </c>
      <c r="B31" s="14" t="s">
        <v>38</v>
      </c>
      <c r="C31" s="13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</row>
    <row r="32" spans="1:35" x14ac:dyDescent="0.25">
      <c r="A32" s="11"/>
      <c r="B32" s="27" t="s">
        <v>39</v>
      </c>
      <c r="C32" s="13" t="s">
        <v>40</v>
      </c>
      <c r="D32" s="10">
        <v>238</v>
      </c>
      <c r="E32" s="10">
        <v>73</v>
      </c>
      <c r="F32" s="10">
        <v>0</v>
      </c>
      <c r="G32" s="10">
        <v>718</v>
      </c>
      <c r="H32" s="10">
        <v>966</v>
      </c>
      <c r="I32" s="10">
        <v>0</v>
      </c>
      <c r="J32" s="10">
        <v>1105</v>
      </c>
      <c r="K32" s="10">
        <v>0</v>
      </c>
      <c r="L32" s="10">
        <v>970</v>
      </c>
      <c r="M32" s="10">
        <v>0</v>
      </c>
      <c r="N32" s="10">
        <v>336</v>
      </c>
      <c r="O32" s="10">
        <v>0</v>
      </c>
      <c r="P32" s="10">
        <v>0</v>
      </c>
      <c r="Q32" s="10">
        <v>1110</v>
      </c>
      <c r="R32" s="10">
        <v>66</v>
      </c>
      <c r="S32" s="10">
        <v>0</v>
      </c>
      <c r="T32" s="10">
        <v>26</v>
      </c>
      <c r="U32" s="10">
        <v>7</v>
      </c>
      <c r="V32" s="10">
        <v>199</v>
      </c>
      <c r="W32" s="10">
        <v>309</v>
      </c>
      <c r="X32" s="10">
        <v>0</v>
      </c>
      <c r="Y32" s="10">
        <v>172</v>
      </c>
      <c r="Z32" s="10">
        <v>886</v>
      </c>
      <c r="AA32" s="10">
        <v>0</v>
      </c>
      <c r="AB32" s="10">
        <v>0</v>
      </c>
      <c r="AC32" s="10">
        <v>110</v>
      </c>
      <c r="AD32" s="10">
        <v>449</v>
      </c>
      <c r="AE32" s="10">
        <v>0</v>
      </c>
      <c r="AF32" s="10">
        <v>0</v>
      </c>
      <c r="AG32" s="10">
        <v>0</v>
      </c>
      <c r="AH32" s="10">
        <f t="shared" si="1"/>
        <v>5241</v>
      </c>
      <c r="AI32" s="10">
        <f t="shared" si="0"/>
        <v>2499</v>
      </c>
    </row>
    <row r="33" spans="1:35" x14ac:dyDescent="0.25">
      <c r="A33" s="11"/>
      <c r="B33" s="27" t="s">
        <v>41</v>
      </c>
      <c r="C33" s="13" t="s">
        <v>42</v>
      </c>
      <c r="D33" s="10">
        <v>148</v>
      </c>
      <c r="E33" s="10">
        <v>40</v>
      </c>
      <c r="F33" s="10">
        <v>0</v>
      </c>
      <c r="G33" s="10">
        <v>745</v>
      </c>
      <c r="H33" s="10">
        <v>1136</v>
      </c>
      <c r="I33" s="10">
        <v>0</v>
      </c>
      <c r="J33" s="10">
        <v>464</v>
      </c>
      <c r="K33" s="10">
        <v>0</v>
      </c>
      <c r="L33" s="10">
        <v>6</v>
      </c>
      <c r="M33" s="10">
        <v>0</v>
      </c>
      <c r="N33" s="10">
        <v>763</v>
      </c>
      <c r="O33" s="10">
        <v>0</v>
      </c>
      <c r="P33" s="10">
        <v>0</v>
      </c>
      <c r="Q33" s="10">
        <v>0</v>
      </c>
      <c r="R33" s="10">
        <v>235</v>
      </c>
      <c r="S33" s="10">
        <v>0</v>
      </c>
      <c r="T33" s="10">
        <v>21</v>
      </c>
      <c r="U33" s="10">
        <v>6</v>
      </c>
      <c r="V33" s="10">
        <v>291</v>
      </c>
      <c r="W33" s="10">
        <v>29</v>
      </c>
      <c r="X33" s="10">
        <v>0</v>
      </c>
      <c r="Y33" s="10">
        <v>156</v>
      </c>
      <c r="Z33" s="10">
        <v>843</v>
      </c>
      <c r="AA33" s="10">
        <v>0</v>
      </c>
      <c r="AB33" s="10">
        <v>0</v>
      </c>
      <c r="AC33" s="10">
        <v>384</v>
      </c>
      <c r="AD33" s="10">
        <v>401</v>
      </c>
      <c r="AE33" s="10">
        <v>0</v>
      </c>
      <c r="AF33" s="10">
        <v>0</v>
      </c>
      <c r="AG33" s="10">
        <v>0</v>
      </c>
      <c r="AH33" s="10">
        <f t="shared" si="1"/>
        <v>4308</v>
      </c>
      <c r="AI33" s="10">
        <f t="shared" si="0"/>
        <v>1360</v>
      </c>
    </row>
    <row r="34" spans="1:35" x14ac:dyDescent="0.25">
      <c r="A34" s="11"/>
      <c r="B34" s="27"/>
      <c r="C34" s="13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</row>
    <row r="35" spans="1:35" x14ac:dyDescent="0.25">
      <c r="A35" s="11" t="s">
        <v>43</v>
      </c>
      <c r="B35" s="14" t="s">
        <v>44</v>
      </c>
      <c r="C35" s="13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</row>
    <row r="36" spans="1:35" x14ac:dyDescent="0.25">
      <c r="A36" s="11"/>
      <c r="B36" s="27" t="s">
        <v>15</v>
      </c>
      <c r="C36" s="13" t="s">
        <v>45</v>
      </c>
      <c r="D36" s="10">
        <v>16</v>
      </c>
      <c r="E36" s="10">
        <v>0</v>
      </c>
      <c r="F36" s="10">
        <v>0</v>
      </c>
      <c r="G36" s="10">
        <v>745</v>
      </c>
      <c r="H36" s="10">
        <v>1136</v>
      </c>
      <c r="I36" s="10">
        <v>0</v>
      </c>
      <c r="J36" s="10">
        <v>464</v>
      </c>
      <c r="K36" s="10">
        <v>0</v>
      </c>
      <c r="L36" s="10">
        <v>6</v>
      </c>
      <c r="M36" s="10">
        <v>0</v>
      </c>
      <c r="N36" s="10">
        <v>763</v>
      </c>
      <c r="O36" s="10">
        <v>0</v>
      </c>
      <c r="P36" s="10">
        <v>0</v>
      </c>
      <c r="Q36" s="10">
        <v>0</v>
      </c>
      <c r="R36" s="10">
        <v>235</v>
      </c>
      <c r="S36" s="10">
        <v>0</v>
      </c>
      <c r="T36" s="10">
        <v>21</v>
      </c>
      <c r="U36" s="10">
        <v>6</v>
      </c>
      <c r="V36" s="10">
        <v>291</v>
      </c>
      <c r="W36" s="10">
        <v>29</v>
      </c>
      <c r="X36" s="10">
        <v>0</v>
      </c>
      <c r="Y36" s="10">
        <v>0</v>
      </c>
      <c r="Z36" s="10">
        <v>843</v>
      </c>
      <c r="AA36" s="10">
        <v>0</v>
      </c>
      <c r="AB36" s="10">
        <v>0</v>
      </c>
      <c r="AC36" s="10">
        <v>384</v>
      </c>
      <c r="AD36" s="10">
        <v>0</v>
      </c>
      <c r="AE36" s="10">
        <v>0</v>
      </c>
      <c r="AF36" s="10">
        <v>0</v>
      </c>
      <c r="AG36" s="10">
        <v>0</v>
      </c>
      <c r="AH36" s="10">
        <f t="shared" si="1"/>
        <v>3775</v>
      </c>
      <c r="AI36" s="10">
        <f t="shared" si="0"/>
        <v>1164</v>
      </c>
    </row>
    <row r="37" spans="1:35" x14ac:dyDescent="0.25">
      <c r="A37" s="11"/>
      <c r="B37" s="27" t="s">
        <v>17</v>
      </c>
      <c r="C37" s="13" t="s">
        <v>46</v>
      </c>
      <c r="D37" s="10">
        <v>132</v>
      </c>
      <c r="E37" s="10">
        <v>40</v>
      </c>
      <c r="F37" s="10">
        <v>0</v>
      </c>
      <c r="G37" s="10">
        <v>0</v>
      </c>
      <c r="H37" s="10">
        <v>0</v>
      </c>
      <c r="I37" s="10">
        <v>0</v>
      </c>
      <c r="J37" s="10">
        <v>0</v>
      </c>
      <c r="K37" s="10">
        <v>0</v>
      </c>
      <c r="L37" s="10">
        <v>0</v>
      </c>
      <c r="M37" s="10">
        <v>0</v>
      </c>
      <c r="N37" s="10">
        <v>0</v>
      </c>
      <c r="O37" s="10">
        <v>0</v>
      </c>
      <c r="P37" s="10">
        <v>0</v>
      </c>
      <c r="Q37" s="10">
        <v>0</v>
      </c>
      <c r="R37" s="10">
        <v>0</v>
      </c>
      <c r="S37" s="10">
        <v>0</v>
      </c>
      <c r="T37" s="10">
        <v>0</v>
      </c>
      <c r="U37" s="10">
        <v>0</v>
      </c>
      <c r="V37" s="10">
        <v>0</v>
      </c>
      <c r="W37" s="10">
        <v>0</v>
      </c>
      <c r="X37" s="10">
        <v>0</v>
      </c>
      <c r="Y37" s="10">
        <v>156</v>
      </c>
      <c r="Z37" s="10">
        <v>0</v>
      </c>
      <c r="AA37" s="10">
        <v>0</v>
      </c>
      <c r="AB37" s="10">
        <v>0</v>
      </c>
      <c r="AC37" s="10">
        <v>0</v>
      </c>
      <c r="AD37" s="10">
        <v>401</v>
      </c>
      <c r="AE37" s="10">
        <v>0</v>
      </c>
      <c r="AF37" s="10">
        <v>0</v>
      </c>
      <c r="AG37" s="10">
        <v>0</v>
      </c>
      <c r="AH37" s="10">
        <f t="shared" si="1"/>
        <v>533</v>
      </c>
      <c r="AI37" s="10">
        <f t="shared" si="0"/>
        <v>196</v>
      </c>
    </row>
    <row r="38" spans="1:35" x14ac:dyDescent="0.25">
      <c r="A38" s="11"/>
      <c r="B38" s="27"/>
      <c r="C38" s="13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</row>
    <row r="39" spans="1:35" x14ac:dyDescent="0.25">
      <c r="A39" s="11" t="s">
        <v>47</v>
      </c>
      <c r="B39" s="14" t="s">
        <v>48</v>
      </c>
      <c r="C39" s="13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</row>
    <row r="40" spans="1:35" x14ac:dyDescent="0.25">
      <c r="A40" s="11"/>
      <c r="B40" s="27" t="s">
        <v>15</v>
      </c>
      <c r="C40" s="13" t="s">
        <v>49</v>
      </c>
      <c r="D40" s="10">
        <v>0</v>
      </c>
      <c r="E40" s="10">
        <v>0</v>
      </c>
      <c r="F40" s="10">
        <v>0</v>
      </c>
      <c r="G40" s="10">
        <v>0</v>
      </c>
      <c r="H40" s="10">
        <v>0</v>
      </c>
      <c r="I40" s="10">
        <v>0</v>
      </c>
      <c r="J40" s="10">
        <v>0</v>
      </c>
      <c r="K40" s="10">
        <v>0</v>
      </c>
      <c r="L40" s="10">
        <v>0</v>
      </c>
      <c r="M40" s="10">
        <v>0</v>
      </c>
      <c r="N40" s="10">
        <v>0</v>
      </c>
      <c r="O40" s="10">
        <v>0</v>
      </c>
      <c r="P40" s="10">
        <v>0</v>
      </c>
      <c r="Q40" s="10">
        <v>0</v>
      </c>
      <c r="R40" s="10">
        <v>0</v>
      </c>
      <c r="S40" s="10">
        <v>0</v>
      </c>
      <c r="T40" s="10">
        <v>0</v>
      </c>
      <c r="U40" s="10">
        <v>0</v>
      </c>
      <c r="V40" s="10">
        <v>0</v>
      </c>
      <c r="W40" s="10">
        <v>0</v>
      </c>
      <c r="X40" s="10">
        <v>0</v>
      </c>
      <c r="Y40" s="10">
        <v>0</v>
      </c>
      <c r="Z40" s="10">
        <v>0</v>
      </c>
      <c r="AA40" s="10">
        <v>0</v>
      </c>
      <c r="AB40" s="10">
        <v>0</v>
      </c>
      <c r="AC40" s="10">
        <v>0</v>
      </c>
      <c r="AD40" s="10">
        <v>0</v>
      </c>
      <c r="AE40" s="10">
        <v>0</v>
      </c>
      <c r="AF40" s="10">
        <v>0</v>
      </c>
      <c r="AG40" s="10">
        <v>0</v>
      </c>
      <c r="AH40" s="10">
        <f t="shared" si="1"/>
        <v>0</v>
      </c>
      <c r="AI40" s="10">
        <f t="shared" si="0"/>
        <v>0</v>
      </c>
    </row>
    <row r="41" spans="1:35" x14ac:dyDescent="0.25">
      <c r="A41" s="11"/>
      <c r="B41" s="27" t="s">
        <v>17</v>
      </c>
      <c r="C41" s="13" t="s">
        <v>50</v>
      </c>
      <c r="D41" s="10">
        <v>0</v>
      </c>
      <c r="E41" s="10">
        <v>0</v>
      </c>
      <c r="F41" s="10">
        <v>0</v>
      </c>
      <c r="G41" s="10">
        <v>0</v>
      </c>
      <c r="H41" s="10">
        <v>0</v>
      </c>
      <c r="I41" s="10">
        <v>0</v>
      </c>
      <c r="J41" s="10">
        <v>0</v>
      </c>
      <c r="K41" s="10">
        <v>0</v>
      </c>
      <c r="L41" s="10">
        <v>0</v>
      </c>
      <c r="M41" s="10">
        <v>0</v>
      </c>
      <c r="N41" s="10">
        <v>0</v>
      </c>
      <c r="O41" s="10">
        <v>0</v>
      </c>
      <c r="P41" s="10">
        <v>0</v>
      </c>
      <c r="Q41" s="10">
        <v>0</v>
      </c>
      <c r="R41" s="10">
        <v>5</v>
      </c>
      <c r="S41" s="10">
        <v>0</v>
      </c>
      <c r="T41" s="10">
        <v>0</v>
      </c>
      <c r="U41" s="10">
        <v>0</v>
      </c>
      <c r="V41" s="10">
        <v>0</v>
      </c>
      <c r="W41" s="10">
        <v>0</v>
      </c>
      <c r="X41" s="10">
        <v>0</v>
      </c>
      <c r="Y41" s="10">
        <v>0</v>
      </c>
      <c r="Z41" s="10">
        <v>0</v>
      </c>
      <c r="AA41" s="10">
        <v>0</v>
      </c>
      <c r="AB41" s="10">
        <v>0</v>
      </c>
      <c r="AC41" s="10">
        <v>0</v>
      </c>
      <c r="AD41" s="10">
        <v>0</v>
      </c>
      <c r="AE41" s="10">
        <v>0</v>
      </c>
      <c r="AF41" s="10">
        <v>0</v>
      </c>
      <c r="AG41" s="10">
        <v>0</v>
      </c>
      <c r="AH41" s="10">
        <f t="shared" si="1"/>
        <v>5</v>
      </c>
      <c r="AI41" s="10">
        <f t="shared" si="0"/>
        <v>0</v>
      </c>
    </row>
    <row r="42" spans="1:35" x14ac:dyDescent="0.25">
      <c r="A42" s="11"/>
      <c r="B42" s="27" t="s">
        <v>19</v>
      </c>
      <c r="C42" s="13" t="s">
        <v>51</v>
      </c>
      <c r="D42" s="10">
        <v>0</v>
      </c>
      <c r="E42" s="10">
        <v>0</v>
      </c>
      <c r="F42" s="10">
        <v>0</v>
      </c>
      <c r="G42" s="10">
        <v>0</v>
      </c>
      <c r="H42" s="10">
        <v>0</v>
      </c>
      <c r="I42" s="10">
        <v>0</v>
      </c>
      <c r="J42" s="10">
        <v>0</v>
      </c>
      <c r="K42" s="10">
        <v>0</v>
      </c>
      <c r="L42" s="10">
        <v>0</v>
      </c>
      <c r="M42" s="10">
        <v>0</v>
      </c>
      <c r="N42" s="10">
        <v>0</v>
      </c>
      <c r="O42" s="10">
        <v>0</v>
      </c>
      <c r="P42" s="10">
        <v>0</v>
      </c>
      <c r="Q42" s="10">
        <v>0</v>
      </c>
      <c r="R42" s="10">
        <v>0</v>
      </c>
      <c r="S42" s="10">
        <v>0</v>
      </c>
      <c r="T42" s="10">
        <v>0</v>
      </c>
      <c r="U42" s="10">
        <v>0</v>
      </c>
      <c r="V42" s="10">
        <v>0</v>
      </c>
      <c r="W42" s="10">
        <v>0</v>
      </c>
      <c r="X42" s="10">
        <v>0</v>
      </c>
      <c r="Y42" s="10">
        <v>0</v>
      </c>
      <c r="Z42" s="10">
        <v>0</v>
      </c>
      <c r="AA42" s="10">
        <v>0</v>
      </c>
      <c r="AB42" s="10">
        <v>0</v>
      </c>
      <c r="AC42" s="10">
        <v>0</v>
      </c>
      <c r="AD42" s="10">
        <v>0</v>
      </c>
      <c r="AE42" s="10">
        <v>0</v>
      </c>
      <c r="AF42" s="10">
        <v>0</v>
      </c>
      <c r="AG42" s="10">
        <v>0</v>
      </c>
      <c r="AH42" s="10">
        <f t="shared" si="1"/>
        <v>0</v>
      </c>
      <c r="AI42" s="10">
        <f t="shared" si="0"/>
        <v>0</v>
      </c>
    </row>
    <row r="43" spans="1:35" x14ac:dyDescent="0.25">
      <c r="A43" s="11"/>
      <c r="B43" s="27" t="s">
        <v>26</v>
      </c>
      <c r="C43" s="13" t="s">
        <v>52</v>
      </c>
      <c r="D43" s="10">
        <v>9</v>
      </c>
      <c r="E43" s="10">
        <v>1</v>
      </c>
      <c r="F43" s="10">
        <v>0</v>
      </c>
      <c r="G43" s="10">
        <v>0</v>
      </c>
      <c r="H43" s="10">
        <v>0</v>
      </c>
      <c r="I43" s="10">
        <v>0</v>
      </c>
      <c r="J43" s="10">
        <v>0</v>
      </c>
      <c r="K43" s="10">
        <v>0</v>
      </c>
      <c r="L43" s="10">
        <v>0</v>
      </c>
      <c r="M43" s="10">
        <v>0</v>
      </c>
      <c r="N43" s="10">
        <v>3</v>
      </c>
      <c r="O43" s="10">
        <v>0</v>
      </c>
      <c r="P43" s="10">
        <v>0</v>
      </c>
      <c r="Q43" s="10">
        <v>0</v>
      </c>
      <c r="R43" s="10">
        <v>0</v>
      </c>
      <c r="S43" s="10">
        <v>0</v>
      </c>
      <c r="T43" s="10">
        <v>0</v>
      </c>
      <c r="U43" s="10">
        <v>0</v>
      </c>
      <c r="V43" s="10">
        <v>0</v>
      </c>
      <c r="W43" s="10">
        <v>0</v>
      </c>
      <c r="X43" s="10">
        <v>0</v>
      </c>
      <c r="Y43" s="10">
        <v>0</v>
      </c>
      <c r="Z43" s="10">
        <v>0</v>
      </c>
      <c r="AA43" s="10">
        <v>0</v>
      </c>
      <c r="AB43" s="10">
        <v>0</v>
      </c>
      <c r="AC43" s="10">
        <v>2</v>
      </c>
      <c r="AD43" s="10">
        <v>0</v>
      </c>
      <c r="AE43" s="10">
        <v>0</v>
      </c>
      <c r="AF43" s="10">
        <v>0</v>
      </c>
      <c r="AG43" s="10">
        <v>0</v>
      </c>
      <c r="AH43" s="10">
        <f t="shared" si="1"/>
        <v>12</v>
      </c>
      <c r="AI43" s="10">
        <f t="shared" si="0"/>
        <v>3</v>
      </c>
    </row>
    <row r="44" spans="1:35" x14ac:dyDescent="0.25">
      <c r="A44" s="11"/>
      <c r="B44" s="27" t="s">
        <v>28</v>
      </c>
      <c r="C44" s="13" t="s">
        <v>53</v>
      </c>
      <c r="D44" s="10">
        <v>6</v>
      </c>
      <c r="E44" s="10">
        <v>0</v>
      </c>
      <c r="F44" s="10">
        <v>0</v>
      </c>
      <c r="G44" s="10">
        <v>2</v>
      </c>
      <c r="H44" s="10">
        <v>4</v>
      </c>
      <c r="I44" s="10">
        <v>0</v>
      </c>
      <c r="J44" s="10">
        <v>2</v>
      </c>
      <c r="K44" s="10">
        <v>0</v>
      </c>
      <c r="L44" s="10">
        <v>0</v>
      </c>
      <c r="M44" s="10">
        <v>0</v>
      </c>
      <c r="N44" s="10">
        <v>0</v>
      </c>
      <c r="O44" s="10">
        <v>0</v>
      </c>
      <c r="P44" s="10">
        <v>0</v>
      </c>
      <c r="Q44" s="10">
        <v>0</v>
      </c>
      <c r="R44" s="10">
        <v>0</v>
      </c>
      <c r="S44" s="10">
        <v>0</v>
      </c>
      <c r="T44" s="10">
        <v>1</v>
      </c>
      <c r="U44" s="10">
        <v>0</v>
      </c>
      <c r="V44" s="10">
        <v>1</v>
      </c>
      <c r="W44" s="10">
        <v>0</v>
      </c>
      <c r="X44" s="10">
        <v>0</v>
      </c>
      <c r="Y44" s="10">
        <v>0</v>
      </c>
      <c r="Z44" s="10">
        <v>3</v>
      </c>
      <c r="AA44" s="10">
        <v>0</v>
      </c>
      <c r="AB44" s="10">
        <v>0</v>
      </c>
      <c r="AC44" s="10">
        <v>0</v>
      </c>
      <c r="AD44" s="10">
        <v>11</v>
      </c>
      <c r="AE44" s="10">
        <v>0</v>
      </c>
      <c r="AF44" s="10">
        <v>0</v>
      </c>
      <c r="AG44" s="10">
        <v>0</v>
      </c>
      <c r="AH44" s="10">
        <f t="shared" si="1"/>
        <v>28</v>
      </c>
      <c r="AI44" s="10">
        <f t="shared" si="0"/>
        <v>2</v>
      </c>
    </row>
    <row r="45" spans="1:35" x14ac:dyDescent="0.25">
      <c r="A45" s="11"/>
      <c r="B45" s="27" t="s">
        <v>54</v>
      </c>
      <c r="C45" s="13" t="s">
        <v>55</v>
      </c>
      <c r="D45" s="10">
        <v>2</v>
      </c>
      <c r="E45" s="10">
        <v>3</v>
      </c>
      <c r="F45" s="10">
        <v>0</v>
      </c>
      <c r="G45" s="10">
        <v>0</v>
      </c>
      <c r="H45" s="10">
        <v>0</v>
      </c>
      <c r="I45" s="10">
        <v>0</v>
      </c>
      <c r="J45" s="10">
        <v>0</v>
      </c>
      <c r="K45" s="10">
        <v>0</v>
      </c>
      <c r="L45" s="10">
        <v>0</v>
      </c>
      <c r="M45" s="10">
        <v>0</v>
      </c>
      <c r="N45" s="10">
        <v>4</v>
      </c>
      <c r="O45" s="10">
        <v>0</v>
      </c>
      <c r="P45" s="10">
        <v>0</v>
      </c>
      <c r="Q45" s="10">
        <v>0</v>
      </c>
      <c r="R45" s="10">
        <v>0</v>
      </c>
      <c r="S45" s="10">
        <v>0</v>
      </c>
      <c r="T45" s="10">
        <v>0</v>
      </c>
      <c r="U45" s="10">
        <v>0</v>
      </c>
      <c r="V45" s="10">
        <v>0</v>
      </c>
      <c r="W45" s="10">
        <v>0</v>
      </c>
      <c r="X45" s="10">
        <v>0</v>
      </c>
      <c r="Y45" s="10">
        <v>0</v>
      </c>
      <c r="Z45" s="10">
        <v>0</v>
      </c>
      <c r="AA45" s="10">
        <v>0</v>
      </c>
      <c r="AB45" s="10">
        <v>0</v>
      </c>
      <c r="AC45" s="10">
        <v>2</v>
      </c>
      <c r="AD45" s="10">
        <v>0</v>
      </c>
      <c r="AE45" s="10">
        <v>0</v>
      </c>
      <c r="AF45" s="10">
        <v>0</v>
      </c>
      <c r="AG45" s="10">
        <v>0</v>
      </c>
      <c r="AH45" s="10">
        <f t="shared" si="1"/>
        <v>6</v>
      </c>
      <c r="AI45" s="10">
        <f t="shared" si="0"/>
        <v>5</v>
      </c>
    </row>
    <row r="46" spans="1:35" x14ac:dyDescent="0.25">
      <c r="A46" s="11"/>
      <c r="B46" s="27" t="s">
        <v>56</v>
      </c>
      <c r="C46" s="13" t="s">
        <v>57</v>
      </c>
      <c r="D46" s="10">
        <v>10</v>
      </c>
      <c r="E46" s="10">
        <v>0</v>
      </c>
      <c r="F46" s="10">
        <v>0</v>
      </c>
      <c r="G46" s="10">
        <v>0</v>
      </c>
      <c r="H46" s="10">
        <v>0</v>
      </c>
      <c r="I46" s="10">
        <v>0</v>
      </c>
      <c r="J46" s="10">
        <v>0</v>
      </c>
      <c r="K46" s="10">
        <v>0</v>
      </c>
      <c r="L46" s="10">
        <v>0</v>
      </c>
      <c r="M46" s="10">
        <v>0</v>
      </c>
      <c r="N46" s="10">
        <v>18</v>
      </c>
      <c r="O46" s="10">
        <v>0</v>
      </c>
      <c r="P46" s="10">
        <v>0</v>
      </c>
      <c r="Q46" s="10">
        <v>0</v>
      </c>
      <c r="R46" s="10">
        <v>0</v>
      </c>
      <c r="S46" s="10">
        <v>0</v>
      </c>
      <c r="T46" s="10">
        <v>0</v>
      </c>
      <c r="U46" s="10">
        <v>0</v>
      </c>
      <c r="V46" s="10">
        <v>0</v>
      </c>
      <c r="W46" s="10">
        <v>0</v>
      </c>
      <c r="X46" s="10">
        <v>0</v>
      </c>
      <c r="Y46" s="10">
        <v>0</v>
      </c>
      <c r="Z46" s="10">
        <v>0</v>
      </c>
      <c r="AA46" s="10">
        <v>0</v>
      </c>
      <c r="AB46" s="10">
        <v>0</v>
      </c>
      <c r="AC46" s="10">
        <v>5</v>
      </c>
      <c r="AD46" s="10">
        <v>0</v>
      </c>
      <c r="AE46" s="10">
        <v>0</v>
      </c>
      <c r="AF46" s="10">
        <v>0</v>
      </c>
      <c r="AG46" s="10">
        <v>0</v>
      </c>
      <c r="AH46" s="10">
        <f t="shared" si="1"/>
        <v>28</v>
      </c>
      <c r="AI46" s="10">
        <f t="shared" si="0"/>
        <v>5</v>
      </c>
    </row>
    <row r="47" spans="1:35" x14ac:dyDescent="0.25">
      <c r="A47" s="11"/>
      <c r="B47" s="27" t="s">
        <v>58</v>
      </c>
      <c r="C47" s="13" t="s">
        <v>59</v>
      </c>
      <c r="D47" s="10">
        <v>53</v>
      </c>
      <c r="E47" s="10">
        <v>16</v>
      </c>
      <c r="F47" s="10">
        <v>0</v>
      </c>
      <c r="G47" s="10">
        <v>33</v>
      </c>
      <c r="H47" s="10">
        <v>36</v>
      </c>
      <c r="I47" s="10">
        <v>0</v>
      </c>
      <c r="J47" s="10">
        <v>15</v>
      </c>
      <c r="K47" s="10">
        <v>0</v>
      </c>
      <c r="L47" s="10">
        <v>6</v>
      </c>
      <c r="M47" s="10">
        <v>0</v>
      </c>
      <c r="N47" s="10">
        <v>0</v>
      </c>
      <c r="O47" s="10">
        <v>0</v>
      </c>
      <c r="P47" s="10">
        <v>0</v>
      </c>
      <c r="Q47" s="10">
        <v>19</v>
      </c>
      <c r="R47" s="10">
        <v>0</v>
      </c>
      <c r="S47" s="10">
        <v>0</v>
      </c>
      <c r="T47" s="10">
        <v>2</v>
      </c>
      <c r="U47" s="10">
        <v>1</v>
      </c>
      <c r="V47" s="10">
        <v>4</v>
      </c>
      <c r="W47" s="10">
        <v>9</v>
      </c>
      <c r="X47" s="10">
        <v>0</v>
      </c>
      <c r="Y47" s="10">
        <v>15</v>
      </c>
      <c r="Z47" s="10">
        <v>42</v>
      </c>
      <c r="AA47" s="10">
        <v>0</v>
      </c>
      <c r="AB47" s="10">
        <v>0</v>
      </c>
      <c r="AC47" s="10">
        <v>0</v>
      </c>
      <c r="AD47" s="10">
        <v>55</v>
      </c>
      <c r="AE47" s="10">
        <v>0</v>
      </c>
      <c r="AF47" s="10">
        <v>0</v>
      </c>
      <c r="AG47" s="10">
        <v>0</v>
      </c>
      <c r="AH47" s="10">
        <f t="shared" si="1"/>
        <v>213</v>
      </c>
      <c r="AI47" s="10">
        <f t="shared" si="0"/>
        <v>93</v>
      </c>
    </row>
    <row r="48" spans="1:35" x14ac:dyDescent="0.25">
      <c r="A48" s="11"/>
      <c r="B48" s="27" t="s">
        <v>60</v>
      </c>
      <c r="C48" s="13" t="s">
        <v>61</v>
      </c>
      <c r="D48" s="10">
        <v>27</v>
      </c>
      <c r="E48" s="10">
        <v>14</v>
      </c>
      <c r="F48" s="10">
        <v>0</v>
      </c>
      <c r="G48" s="10">
        <v>15</v>
      </c>
      <c r="H48" s="10">
        <v>15</v>
      </c>
      <c r="I48" s="10">
        <v>0</v>
      </c>
      <c r="J48" s="10">
        <v>26</v>
      </c>
      <c r="K48" s="10">
        <v>0</v>
      </c>
      <c r="L48" s="10">
        <v>29</v>
      </c>
      <c r="M48" s="10">
        <v>0</v>
      </c>
      <c r="N48" s="10">
        <v>0</v>
      </c>
      <c r="O48" s="10">
        <v>0</v>
      </c>
      <c r="P48" s="10">
        <v>0</v>
      </c>
      <c r="Q48" s="10">
        <v>17</v>
      </c>
      <c r="R48" s="10">
        <v>0</v>
      </c>
      <c r="S48" s="10">
        <v>0</v>
      </c>
      <c r="T48" s="10">
        <v>2</v>
      </c>
      <c r="U48" s="10">
        <v>2</v>
      </c>
      <c r="V48" s="10">
        <v>5</v>
      </c>
      <c r="W48" s="10">
        <v>2</v>
      </c>
      <c r="X48" s="10">
        <v>0</v>
      </c>
      <c r="Y48" s="10">
        <v>12</v>
      </c>
      <c r="Z48" s="10">
        <v>9</v>
      </c>
      <c r="AA48" s="10">
        <v>0</v>
      </c>
      <c r="AB48" s="10">
        <v>0</v>
      </c>
      <c r="AC48" s="10">
        <v>0</v>
      </c>
      <c r="AD48" s="10">
        <v>21</v>
      </c>
      <c r="AE48" s="10">
        <v>0</v>
      </c>
      <c r="AF48" s="10">
        <v>0</v>
      </c>
      <c r="AG48" s="10">
        <v>0</v>
      </c>
      <c r="AH48" s="10">
        <f t="shared" si="1"/>
        <v>134</v>
      </c>
      <c r="AI48" s="10">
        <f t="shared" si="0"/>
        <v>62</v>
      </c>
    </row>
    <row r="49" spans="1:35" x14ac:dyDescent="0.25">
      <c r="A49" s="11"/>
      <c r="B49" s="27"/>
      <c r="C49" s="13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</row>
    <row r="50" spans="1:35" x14ac:dyDescent="0.25">
      <c r="A50" s="11" t="s">
        <v>62</v>
      </c>
      <c r="B50" s="14" t="s">
        <v>63</v>
      </c>
      <c r="C50" s="13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</row>
    <row r="51" spans="1:35" x14ac:dyDescent="0.25">
      <c r="A51" s="11"/>
      <c r="B51" s="27" t="s">
        <v>15</v>
      </c>
      <c r="C51" s="13" t="s">
        <v>64</v>
      </c>
      <c r="D51" s="10">
        <v>39</v>
      </c>
      <c r="E51" s="10">
        <v>11</v>
      </c>
      <c r="F51" s="10">
        <v>0</v>
      </c>
      <c r="G51" s="10">
        <v>13</v>
      </c>
      <c r="H51" s="10">
        <v>12</v>
      </c>
      <c r="I51" s="10">
        <v>0</v>
      </c>
      <c r="J51" s="10">
        <v>15</v>
      </c>
      <c r="K51" s="10">
        <v>0</v>
      </c>
      <c r="L51" s="10">
        <v>20</v>
      </c>
      <c r="M51" s="10">
        <v>0</v>
      </c>
      <c r="N51" s="10">
        <v>12</v>
      </c>
      <c r="O51" s="10">
        <v>0</v>
      </c>
      <c r="P51" s="10">
        <v>0</v>
      </c>
      <c r="Q51" s="10">
        <v>31</v>
      </c>
      <c r="R51" s="10">
        <v>3</v>
      </c>
      <c r="S51" s="10">
        <v>0</v>
      </c>
      <c r="T51" s="10">
        <v>1</v>
      </c>
      <c r="U51" s="10">
        <v>1</v>
      </c>
      <c r="V51" s="10">
        <v>6</v>
      </c>
      <c r="W51" s="10">
        <v>8</v>
      </c>
      <c r="X51" s="10">
        <v>0</v>
      </c>
      <c r="Y51" s="10">
        <v>9</v>
      </c>
      <c r="Z51" s="10">
        <v>14</v>
      </c>
      <c r="AA51" s="10">
        <v>0</v>
      </c>
      <c r="AB51" s="10">
        <v>0</v>
      </c>
      <c r="AC51" s="10">
        <v>6</v>
      </c>
      <c r="AD51" s="10">
        <v>27</v>
      </c>
      <c r="AE51" s="10">
        <v>0</v>
      </c>
      <c r="AF51" s="10">
        <v>0</v>
      </c>
      <c r="AG51" s="10">
        <v>0</v>
      </c>
      <c r="AH51" s="10">
        <f t="shared" si="1"/>
        <v>149</v>
      </c>
      <c r="AI51" s="10">
        <f t="shared" si="0"/>
        <v>79</v>
      </c>
    </row>
    <row r="52" spans="1:35" x14ac:dyDescent="0.25">
      <c r="A52" s="11"/>
      <c r="B52" s="27" t="s">
        <v>17</v>
      </c>
      <c r="C52" s="13" t="s">
        <v>65</v>
      </c>
      <c r="D52" s="10">
        <v>7</v>
      </c>
      <c r="E52" s="10">
        <v>5</v>
      </c>
      <c r="F52" s="10">
        <v>0</v>
      </c>
      <c r="G52" s="10">
        <v>6</v>
      </c>
      <c r="H52" s="10">
        <v>7</v>
      </c>
      <c r="I52" s="10">
        <v>0</v>
      </c>
      <c r="J52" s="10">
        <v>4</v>
      </c>
      <c r="K52" s="10">
        <v>0</v>
      </c>
      <c r="L52" s="10">
        <v>3</v>
      </c>
      <c r="M52" s="10">
        <v>0</v>
      </c>
      <c r="N52" s="10">
        <v>1</v>
      </c>
      <c r="O52" s="10">
        <v>0</v>
      </c>
      <c r="P52" s="10">
        <v>0</v>
      </c>
      <c r="Q52" s="10">
        <v>2</v>
      </c>
      <c r="R52" s="10">
        <v>0</v>
      </c>
      <c r="S52" s="10">
        <v>0</v>
      </c>
      <c r="T52" s="10">
        <v>0</v>
      </c>
      <c r="U52" s="10">
        <v>1</v>
      </c>
      <c r="V52" s="10">
        <v>0</v>
      </c>
      <c r="W52" s="10">
        <v>0</v>
      </c>
      <c r="X52" s="10">
        <v>0</v>
      </c>
      <c r="Y52" s="10">
        <v>4</v>
      </c>
      <c r="Z52" s="10">
        <v>1</v>
      </c>
      <c r="AA52" s="10">
        <v>0</v>
      </c>
      <c r="AB52" s="10">
        <v>0</v>
      </c>
      <c r="AC52" s="10">
        <v>0</v>
      </c>
      <c r="AD52" s="10">
        <v>5</v>
      </c>
      <c r="AE52" s="10">
        <v>0</v>
      </c>
      <c r="AF52" s="10">
        <v>0</v>
      </c>
      <c r="AG52" s="10">
        <v>0</v>
      </c>
      <c r="AH52" s="10">
        <f t="shared" si="1"/>
        <v>28</v>
      </c>
      <c r="AI52" s="10">
        <f t="shared" si="0"/>
        <v>18</v>
      </c>
    </row>
    <row r="53" spans="1:35" x14ac:dyDescent="0.25">
      <c r="A53" s="11"/>
      <c r="B53" s="27" t="s">
        <v>19</v>
      </c>
      <c r="C53" s="13" t="s">
        <v>66</v>
      </c>
      <c r="D53" s="10">
        <v>13</v>
      </c>
      <c r="E53" s="10">
        <v>3</v>
      </c>
      <c r="F53" s="10">
        <v>0</v>
      </c>
      <c r="G53" s="10">
        <v>7</v>
      </c>
      <c r="H53" s="10">
        <v>5</v>
      </c>
      <c r="I53" s="10">
        <v>0</v>
      </c>
      <c r="J53" s="10">
        <v>4</v>
      </c>
      <c r="K53" s="10">
        <v>0</v>
      </c>
      <c r="L53" s="10">
        <v>7</v>
      </c>
      <c r="M53" s="10">
        <v>0</v>
      </c>
      <c r="N53" s="10">
        <v>3</v>
      </c>
      <c r="O53" s="10">
        <v>0</v>
      </c>
      <c r="P53" s="10">
        <v>0</v>
      </c>
      <c r="Q53" s="10">
        <v>0</v>
      </c>
      <c r="R53" s="10">
        <v>0</v>
      </c>
      <c r="S53" s="10">
        <v>0</v>
      </c>
      <c r="T53" s="10">
        <v>1</v>
      </c>
      <c r="U53" s="10">
        <v>0</v>
      </c>
      <c r="V53" s="10">
        <v>2</v>
      </c>
      <c r="W53" s="10">
        <v>0</v>
      </c>
      <c r="X53" s="10">
        <v>0</v>
      </c>
      <c r="Y53" s="10">
        <v>3</v>
      </c>
      <c r="Z53" s="10">
        <v>4</v>
      </c>
      <c r="AA53" s="10">
        <v>0</v>
      </c>
      <c r="AB53" s="10">
        <v>0</v>
      </c>
      <c r="AC53" s="10">
        <v>1</v>
      </c>
      <c r="AD53" s="10">
        <v>7</v>
      </c>
      <c r="AE53" s="10">
        <v>0</v>
      </c>
      <c r="AF53" s="10">
        <v>0</v>
      </c>
      <c r="AG53" s="10">
        <v>0</v>
      </c>
      <c r="AH53" s="10">
        <f t="shared" si="1"/>
        <v>46</v>
      </c>
      <c r="AI53" s="10">
        <f t="shared" si="0"/>
        <v>14</v>
      </c>
    </row>
    <row r="54" spans="1:35" x14ac:dyDescent="0.25">
      <c r="A54" s="11"/>
      <c r="B54" s="27" t="s">
        <v>26</v>
      </c>
      <c r="C54" s="13" t="s">
        <v>67</v>
      </c>
      <c r="D54" s="10">
        <v>6</v>
      </c>
      <c r="E54" s="10">
        <v>0</v>
      </c>
      <c r="F54" s="10">
        <v>0</v>
      </c>
      <c r="G54" s="10">
        <v>2</v>
      </c>
      <c r="H54" s="10">
        <v>4</v>
      </c>
      <c r="I54" s="10">
        <v>0</v>
      </c>
      <c r="J54" s="10">
        <v>3</v>
      </c>
      <c r="K54" s="10">
        <v>0</v>
      </c>
      <c r="L54" s="10">
        <v>1</v>
      </c>
      <c r="M54" s="10">
        <v>0</v>
      </c>
      <c r="N54" s="10">
        <v>2</v>
      </c>
      <c r="O54" s="10">
        <v>0</v>
      </c>
      <c r="P54" s="10">
        <v>0</v>
      </c>
      <c r="Q54" s="10">
        <v>0</v>
      </c>
      <c r="R54" s="10">
        <v>0</v>
      </c>
      <c r="S54" s="10">
        <v>0</v>
      </c>
      <c r="T54" s="10">
        <v>0</v>
      </c>
      <c r="U54" s="10">
        <v>0</v>
      </c>
      <c r="V54" s="10">
        <v>0</v>
      </c>
      <c r="W54" s="10">
        <v>0</v>
      </c>
      <c r="X54" s="10">
        <v>0</v>
      </c>
      <c r="Y54" s="10">
        <v>1</v>
      </c>
      <c r="Z54" s="10">
        <v>7</v>
      </c>
      <c r="AA54" s="10">
        <v>0</v>
      </c>
      <c r="AB54" s="10">
        <v>0</v>
      </c>
      <c r="AC54" s="10">
        <v>0</v>
      </c>
      <c r="AD54" s="10">
        <v>7</v>
      </c>
      <c r="AE54" s="10">
        <v>0</v>
      </c>
      <c r="AF54" s="10">
        <v>0</v>
      </c>
      <c r="AG54" s="10">
        <v>0</v>
      </c>
      <c r="AH54" s="10">
        <f t="shared" si="1"/>
        <v>30</v>
      </c>
      <c r="AI54" s="10">
        <f t="shared" si="0"/>
        <v>3</v>
      </c>
    </row>
    <row r="55" spans="1:35" x14ac:dyDescent="0.25">
      <c r="A55" s="11"/>
      <c r="B55" s="27" t="s">
        <v>54</v>
      </c>
      <c r="C55" s="13" t="s">
        <v>68</v>
      </c>
      <c r="D55" s="10">
        <v>7</v>
      </c>
      <c r="E55" s="10">
        <v>3</v>
      </c>
      <c r="F55" s="10">
        <v>0</v>
      </c>
      <c r="G55" s="10">
        <v>5</v>
      </c>
      <c r="H55" s="10">
        <v>9</v>
      </c>
      <c r="I55" s="10">
        <v>0</v>
      </c>
      <c r="J55" s="10">
        <v>2</v>
      </c>
      <c r="K55" s="10">
        <v>0</v>
      </c>
      <c r="L55" s="10">
        <v>0</v>
      </c>
      <c r="M55" s="10">
        <v>0</v>
      </c>
      <c r="N55" s="10">
        <v>0</v>
      </c>
      <c r="O55" s="10">
        <v>0</v>
      </c>
      <c r="P55" s="10">
        <v>0</v>
      </c>
      <c r="Q55" s="10">
        <v>0</v>
      </c>
      <c r="R55" s="10">
        <v>0</v>
      </c>
      <c r="S55" s="10">
        <v>0</v>
      </c>
      <c r="T55" s="10">
        <v>0</v>
      </c>
      <c r="U55" s="10">
        <v>0</v>
      </c>
      <c r="V55" s="10">
        <v>0</v>
      </c>
      <c r="W55" s="10">
        <v>0</v>
      </c>
      <c r="X55" s="10">
        <v>0</v>
      </c>
      <c r="Y55" s="10">
        <v>2</v>
      </c>
      <c r="Z55" s="10">
        <v>2</v>
      </c>
      <c r="AA55" s="10">
        <v>0</v>
      </c>
      <c r="AB55" s="10">
        <v>0</v>
      </c>
      <c r="AC55" s="10">
        <v>1</v>
      </c>
      <c r="AD55" s="10">
        <v>7</v>
      </c>
      <c r="AE55" s="10">
        <v>0</v>
      </c>
      <c r="AF55" s="10">
        <v>0</v>
      </c>
      <c r="AG55" s="10">
        <v>0</v>
      </c>
      <c r="AH55" s="10">
        <f t="shared" si="1"/>
        <v>27</v>
      </c>
      <c r="AI55" s="10">
        <f t="shared" si="0"/>
        <v>11</v>
      </c>
    </row>
    <row r="56" spans="1:35" x14ac:dyDescent="0.25">
      <c r="A56" s="11"/>
      <c r="B56" s="27" t="s">
        <v>56</v>
      </c>
      <c r="C56" s="13" t="s">
        <v>69</v>
      </c>
      <c r="D56" s="10">
        <v>8</v>
      </c>
      <c r="E56" s="10">
        <v>6</v>
      </c>
      <c r="F56" s="10">
        <v>0</v>
      </c>
      <c r="G56" s="10">
        <v>3</v>
      </c>
      <c r="H56" s="10">
        <v>1</v>
      </c>
      <c r="I56" s="10">
        <v>0</v>
      </c>
      <c r="J56" s="10">
        <v>2</v>
      </c>
      <c r="K56" s="10">
        <v>0</v>
      </c>
      <c r="L56" s="10">
        <v>2</v>
      </c>
      <c r="M56" s="10">
        <v>0</v>
      </c>
      <c r="N56" s="10">
        <v>1</v>
      </c>
      <c r="O56" s="10">
        <v>0</v>
      </c>
      <c r="P56" s="10">
        <v>0</v>
      </c>
      <c r="Q56" s="10">
        <v>1</v>
      </c>
      <c r="R56" s="10">
        <v>1</v>
      </c>
      <c r="S56" s="10">
        <v>0</v>
      </c>
      <c r="T56" s="10">
        <v>1</v>
      </c>
      <c r="U56" s="10">
        <v>1</v>
      </c>
      <c r="V56" s="10">
        <v>0</v>
      </c>
      <c r="W56" s="10">
        <v>1</v>
      </c>
      <c r="X56" s="10">
        <v>0</v>
      </c>
      <c r="Y56" s="10">
        <v>3</v>
      </c>
      <c r="Z56" s="10">
        <v>6</v>
      </c>
      <c r="AA56" s="10">
        <v>0</v>
      </c>
      <c r="AB56" s="10">
        <v>0</v>
      </c>
      <c r="AC56" s="10">
        <v>0</v>
      </c>
      <c r="AD56" s="10">
        <v>9</v>
      </c>
      <c r="AE56" s="10">
        <v>0</v>
      </c>
      <c r="AF56" s="10">
        <v>0</v>
      </c>
      <c r="AG56" s="10">
        <v>0</v>
      </c>
      <c r="AH56" s="10">
        <f t="shared" si="1"/>
        <v>31</v>
      </c>
      <c r="AI56" s="10">
        <f t="shared" si="0"/>
        <v>15</v>
      </c>
    </row>
    <row r="57" spans="1:35" x14ac:dyDescent="0.25">
      <c r="A57" s="11"/>
      <c r="B57" s="27" t="s">
        <v>58</v>
      </c>
      <c r="C57" s="13" t="s">
        <v>70</v>
      </c>
      <c r="D57" s="10">
        <v>7</v>
      </c>
      <c r="E57" s="10">
        <v>4</v>
      </c>
      <c r="F57" s="10">
        <v>0</v>
      </c>
      <c r="G57" s="10">
        <v>5</v>
      </c>
      <c r="H57" s="10">
        <v>4</v>
      </c>
      <c r="I57" s="10">
        <v>0</v>
      </c>
      <c r="J57" s="10">
        <v>3</v>
      </c>
      <c r="K57" s="10">
        <v>0</v>
      </c>
      <c r="L57" s="10">
        <v>1</v>
      </c>
      <c r="M57" s="10">
        <v>0</v>
      </c>
      <c r="N57" s="10">
        <v>0</v>
      </c>
      <c r="O57" s="10">
        <v>0</v>
      </c>
      <c r="P57" s="10">
        <v>0</v>
      </c>
      <c r="Q57" s="10">
        <v>1</v>
      </c>
      <c r="R57" s="10">
        <v>1</v>
      </c>
      <c r="S57" s="10">
        <v>0</v>
      </c>
      <c r="T57" s="10">
        <v>0</v>
      </c>
      <c r="U57" s="10">
        <v>0</v>
      </c>
      <c r="V57" s="10">
        <v>1</v>
      </c>
      <c r="W57" s="10">
        <v>2</v>
      </c>
      <c r="X57" s="10">
        <v>0</v>
      </c>
      <c r="Y57" s="10">
        <v>3</v>
      </c>
      <c r="Z57" s="10">
        <v>9</v>
      </c>
      <c r="AA57" s="10">
        <v>0</v>
      </c>
      <c r="AB57" s="10">
        <v>0</v>
      </c>
      <c r="AC57" s="10">
        <v>1</v>
      </c>
      <c r="AD57" s="10">
        <v>8</v>
      </c>
      <c r="AE57" s="10">
        <v>0</v>
      </c>
      <c r="AF57" s="10">
        <v>0</v>
      </c>
      <c r="AG57" s="10">
        <v>0</v>
      </c>
      <c r="AH57" s="10">
        <f t="shared" si="1"/>
        <v>34</v>
      </c>
      <c r="AI57" s="10">
        <f t="shared" si="0"/>
        <v>16</v>
      </c>
    </row>
    <row r="58" spans="1:35" x14ac:dyDescent="0.25">
      <c r="A58" s="11"/>
      <c r="B58" s="27" t="s">
        <v>60</v>
      </c>
      <c r="C58" s="13" t="s">
        <v>71</v>
      </c>
      <c r="D58" s="10">
        <v>7</v>
      </c>
      <c r="E58" s="10">
        <v>1</v>
      </c>
      <c r="F58" s="10">
        <v>0</v>
      </c>
      <c r="G58" s="10">
        <v>2</v>
      </c>
      <c r="H58" s="10">
        <v>5</v>
      </c>
      <c r="I58" s="10">
        <v>0</v>
      </c>
      <c r="J58" s="10">
        <v>3</v>
      </c>
      <c r="K58" s="10">
        <v>0</v>
      </c>
      <c r="L58" s="10">
        <v>1</v>
      </c>
      <c r="M58" s="10">
        <v>0</v>
      </c>
      <c r="N58" s="10">
        <v>1</v>
      </c>
      <c r="O58" s="10">
        <v>0</v>
      </c>
      <c r="P58" s="10">
        <v>0</v>
      </c>
      <c r="Q58" s="10">
        <v>0</v>
      </c>
      <c r="R58" s="10">
        <v>0</v>
      </c>
      <c r="S58" s="10">
        <v>0</v>
      </c>
      <c r="T58" s="10">
        <v>1</v>
      </c>
      <c r="U58" s="10">
        <v>0</v>
      </c>
      <c r="V58" s="10">
        <v>0</v>
      </c>
      <c r="W58" s="10">
        <v>0</v>
      </c>
      <c r="X58" s="10">
        <v>0</v>
      </c>
      <c r="Y58" s="10">
        <v>1</v>
      </c>
      <c r="Z58" s="10">
        <v>6</v>
      </c>
      <c r="AA58" s="10">
        <v>0</v>
      </c>
      <c r="AB58" s="10">
        <v>0</v>
      </c>
      <c r="AC58" s="10">
        <v>0</v>
      </c>
      <c r="AD58" s="10">
        <v>8</v>
      </c>
      <c r="AE58" s="10">
        <v>0</v>
      </c>
      <c r="AF58" s="10">
        <v>0</v>
      </c>
      <c r="AG58" s="10">
        <v>0</v>
      </c>
      <c r="AH58" s="10">
        <f t="shared" si="1"/>
        <v>32</v>
      </c>
      <c r="AI58" s="10">
        <f t="shared" si="0"/>
        <v>4</v>
      </c>
    </row>
    <row r="59" spans="1:35" x14ac:dyDescent="0.25">
      <c r="A59" s="11"/>
      <c r="B59" s="27" t="s">
        <v>72</v>
      </c>
      <c r="C59" s="13" t="s">
        <v>73</v>
      </c>
      <c r="D59" s="10">
        <v>3</v>
      </c>
      <c r="E59" s="10">
        <v>1</v>
      </c>
      <c r="F59" s="10">
        <v>0</v>
      </c>
      <c r="G59" s="10">
        <v>3</v>
      </c>
      <c r="H59" s="10">
        <v>1</v>
      </c>
      <c r="I59" s="10">
        <v>0</v>
      </c>
      <c r="J59" s="10">
        <v>0</v>
      </c>
      <c r="K59" s="10">
        <v>0</v>
      </c>
      <c r="L59" s="10">
        <v>0</v>
      </c>
      <c r="M59" s="10">
        <v>0</v>
      </c>
      <c r="N59" s="10">
        <v>2</v>
      </c>
      <c r="O59" s="10">
        <v>0</v>
      </c>
      <c r="P59" s="10">
        <v>0</v>
      </c>
      <c r="Q59" s="10">
        <v>1</v>
      </c>
      <c r="R59" s="10">
        <v>0</v>
      </c>
      <c r="S59" s="10">
        <v>0</v>
      </c>
      <c r="T59" s="10">
        <v>0</v>
      </c>
      <c r="U59" s="10">
        <v>0</v>
      </c>
      <c r="V59" s="10">
        <v>0</v>
      </c>
      <c r="W59" s="10">
        <v>0</v>
      </c>
      <c r="X59" s="10">
        <v>0</v>
      </c>
      <c r="Y59" s="10">
        <v>1</v>
      </c>
      <c r="Z59" s="10">
        <v>1</v>
      </c>
      <c r="AA59" s="10">
        <v>0</v>
      </c>
      <c r="AB59" s="10">
        <v>0</v>
      </c>
      <c r="AC59" s="10">
        <v>0</v>
      </c>
      <c r="AD59" s="10">
        <v>3</v>
      </c>
      <c r="AE59" s="10">
        <v>0</v>
      </c>
      <c r="AF59" s="10">
        <v>0</v>
      </c>
      <c r="AG59" s="10">
        <v>0</v>
      </c>
      <c r="AH59" s="10">
        <f t="shared" si="1"/>
        <v>10</v>
      </c>
      <c r="AI59" s="10">
        <f t="shared" si="0"/>
        <v>6</v>
      </c>
    </row>
    <row r="60" spans="1:35" x14ac:dyDescent="0.25">
      <c r="A60" s="11"/>
      <c r="B60" s="27" t="s">
        <v>74</v>
      </c>
      <c r="C60" s="13" t="s">
        <v>75</v>
      </c>
      <c r="D60" s="10">
        <v>9</v>
      </c>
      <c r="E60" s="10">
        <v>0</v>
      </c>
      <c r="F60" s="10">
        <v>0</v>
      </c>
      <c r="G60" s="10">
        <v>3</v>
      </c>
      <c r="H60" s="10">
        <v>7</v>
      </c>
      <c r="I60" s="10">
        <v>0</v>
      </c>
      <c r="J60" s="10">
        <v>2</v>
      </c>
      <c r="K60" s="10">
        <v>0</v>
      </c>
      <c r="L60" s="10">
        <v>0</v>
      </c>
      <c r="M60" s="10">
        <v>0</v>
      </c>
      <c r="N60" s="10">
        <v>2</v>
      </c>
      <c r="O60" s="10">
        <v>0</v>
      </c>
      <c r="P60" s="10">
        <v>0</v>
      </c>
      <c r="Q60" s="10">
        <v>0</v>
      </c>
      <c r="R60" s="10">
        <v>0</v>
      </c>
      <c r="S60" s="10">
        <v>0</v>
      </c>
      <c r="T60" s="10">
        <v>0</v>
      </c>
      <c r="U60" s="10">
        <v>0</v>
      </c>
      <c r="V60" s="10">
        <v>0</v>
      </c>
      <c r="W60" s="10">
        <v>0</v>
      </c>
      <c r="X60" s="10">
        <v>0</v>
      </c>
      <c r="Y60" s="10">
        <v>0</v>
      </c>
      <c r="Z60" s="10">
        <v>3</v>
      </c>
      <c r="AA60" s="10">
        <v>0</v>
      </c>
      <c r="AB60" s="10">
        <v>0</v>
      </c>
      <c r="AC60" s="10">
        <v>0</v>
      </c>
      <c r="AD60" s="10">
        <v>6</v>
      </c>
      <c r="AE60" s="10">
        <v>0</v>
      </c>
      <c r="AF60" s="10">
        <v>0</v>
      </c>
      <c r="AG60" s="10">
        <v>0</v>
      </c>
      <c r="AH60" s="10">
        <f t="shared" si="1"/>
        <v>29</v>
      </c>
      <c r="AI60" s="10">
        <f t="shared" si="0"/>
        <v>3</v>
      </c>
    </row>
    <row r="61" spans="1:35" x14ac:dyDescent="0.25">
      <c r="A61" s="11"/>
      <c r="B61" s="27" t="s">
        <v>76</v>
      </c>
      <c r="C61" s="13" t="s">
        <v>77</v>
      </c>
      <c r="D61" s="10">
        <v>1</v>
      </c>
      <c r="E61" s="10">
        <v>0</v>
      </c>
      <c r="F61" s="10">
        <v>0</v>
      </c>
      <c r="G61" s="10">
        <v>1</v>
      </c>
      <c r="H61" s="10">
        <v>0</v>
      </c>
      <c r="I61" s="10">
        <v>0</v>
      </c>
      <c r="J61" s="10">
        <v>1</v>
      </c>
      <c r="K61" s="10">
        <v>0</v>
      </c>
      <c r="L61" s="10">
        <v>0</v>
      </c>
      <c r="M61" s="10">
        <v>0</v>
      </c>
      <c r="N61" s="10">
        <v>1</v>
      </c>
      <c r="O61" s="10">
        <v>0</v>
      </c>
      <c r="P61" s="10">
        <v>0</v>
      </c>
      <c r="Q61" s="10">
        <v>0</v>
      </c>
      <c r="R61" s="10">
        <v>0</v>
      </c>
      <c r="S61" s="10">
        <v>0</v>
      </c>
      <c r="T61" s="10">
        <v>1</v>
      </c>
      <c r="U61" s="10">
        <v>0</v>
      </c>
      <c r="V61" s="10">
        <v>1</v>
      </c>
      <c r="W61" s="10">
        <v>0</v>
      </c>
      <c r="X61" s="10">
        <v>0</v>
      </c>
      <c r="Y61" s="10">
        <v>0</v>
      </c>
      <c r="Z61" s="10">
        <v>1</v>
      </c>
      <c r="AA61" s="10">
        <v>0</v>
      </c>
      <c r="AB61" s="10">
        <v>0</v>
      </c>
      <c r="AC61" s="10">
        <v>0</v>
      </c>
      <c r="AD61" s="10">
        <v>1</v>
      </c>
      <c r="AE61" s="10">
        <v>0</v>
      </c>
      <c r="AF61" s="10">
        <v>0</v>
      </c>
      <c r="AG61" s="10">
        <v>0</v>
      </c>
      <c r="AH61" s="10">
        <f t="shared" si="1"/>
        <v>7</v>
      </c>
      <c r="AI61" s="10">
        <f t="shared" si="0"/>
        <v>1</v>
      </c>
    </row>
    <row r="62" spans="1:35" x14ac:dyDescent="0.25">
      <c r="A62" s="11"/>
      <c r="B62" s="27" t="s">
        <v>78</v>
      </c>
      <c r="C62" s="13" t="s">
        <v>79</v>
      </c>
      <c r="D62" s="10">
        <v>0</v>
      </c>
      <c r="E62" s="10">
        <v>0</v>
      </c>
      <c r="F62" s="10">
        <v>0</v>
      </c>
      <c r="G62" s="10">
        <v>0</v>
      </c>
      <c r="H62" s="10">
        <v>0</v>
      </c>
      <c r="I62" s="10">
        <v>0</v>
      </c>
      <c r="J62" s="10">
        <v>4</v>
      </c>
      <c r="K62" s="10">
        <v>0</v>
      </c>
      <c r="L62" s="10">
        <v>0</v>
      </c>
      <c r="M62" s="10">
        <v>0</v>
      </c>
      <c r="N62" s="10">
        <v>0</v>
      </c>
      <c r="O62" s="10">
        <v>0</v>
      </c>
      <c r="P62" s="10">
        <v>0</v>
      </c>
      <c r="Q62" s="10">
        <v>0</v>
      </c>
      <c r="R62" s="10">
        <v>0</v>
      </c>
      <c r="S62" s="10">
        <v>0</v>
      </c>
      <c r="T62" s="10">
        <v>0</v>
      </c>
      <c r="U62" s="10">
        <v>0</v>
      </c>
      <c r="V62" s="10">
        <v>0</v>
      </c>
      <c r="W62" s="10">
        <v>0</v>
      </c>
      <c r="X62" s="10">
        <v>0</v>
      </c>
      <c r="Y62" s="10">
        <v>0</v>
      </c>
      <c r="Z62" s="10">
        <v>0</v>
      </c>
      <c r="AA62" s="10">
        <v>0</v>
      </c>
      <c r="AB62" s="10">
        <v>0</v>
      </c>
      <c r="AC62" s="10">
        <v>0</v>
      </c>
      <c r="AD62" s="10">
        <v>0</v>
      </c>
      <c r="AE62" s="10">
        <v>0</v>
      </c>
      <c r="AF62" s="10">
        <v>0</v>
      </c>
      <c r="AG62" s="10">
        <v>0</v>
      </c>
      <c r="AH62" s="10">
        <f t="shared" si="1"/>
        <v>4</v>
      </c>
      <c r="AI62" s="10">
        <f t="shared" si="0"/>
        <v>0</v>
      </c>
    </row>
    <row r="63" spans="1:35" x14ac:dyDescent="0.25">
      <c r="A63" s="15"/>
      <c r="B63" s="16"/>
      <c r="C63" s="17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</row>
    <row r="64" spans="1:35" x14ac:dyDescent="0.25">
      <c r="A64" s="11" t="s">
        <v>80</v>
      </c>
      <c r="B64" s="14" t="s">
        <v>81</v>
      </c>
      <c r="C64" s="13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</row>
    <row r="65" spans="1:35" x14ac:dyDescent="0.25">
      <c r="A65" s="15"/>
      <c r="B65" s="27" t="s">
        <v>82</v>
      </c>
      <c r="C65" s="13" t="s">
        <v>83</v>
      </c>
      <c r="D65" s="10">
        <v>0</v>
      </c>
      <c r="E65" s="10">
        <v>0</v>
      </c>
      <c r="F65" s="10">
        <v>0</v>
      </c>
      <c r="G65" s="10">
        <v>0</v>
      </c>
      <c r="H65" s="10">
        <v>0</v>
      </c>
      <c r="I65" s="10">
        <v>0</v>
      </c>
      <c r="J65" s="10">
        <v>0</v>
      </c>
      <c r="K65" s="10">
        <v>0</v>
      </c>
      <c r="L65" s="10">
        <v>0</v>
      </c>
      <c r="M65" s="10">
        <v>0</v>
      </c>
      <c r="N65" s="10">
        <v>0</v>
      </c>
      <c r="O65" s="10">
        <v>0</v>
      </c>
      <c r="P65" s="10">
        <v>0</v>
      </c>
      <c r="Q65" s="10">
        <v>0</v>
      </c>
      <c r="R65" s="10">
        <v>0</v>
      </c>
      <c r="S65" s="10">
        <v>0</v>
      </c>
      <c r="T65" s="10">
        <v>0</v>
      </c>
      <c r="U65" s="10">
        <v>0</v>
      </c>
      <c r="V65" s="10">
        <v>0</v>
      </c>
      <c r="W65" s="10">
        <v>0</v>
      </c>
      <c r="X65" s="10">
        <v>0</v>
      </c>
      <c r="Y65" s="10">
        <v>0</v>
      </c>
      <c r="Z65" s="10">
        <v>0</v>
      </c>
      <c r="AA65" s="10">
        <v>0</v>
      </c>
      <c r="AB65" s="10">
        <v>0</v>
      </c>
      <c r="AC65" s="10">
        <v>0</v>
      </c>
      <c r="AD65" s="10">
        <v>0</v>
      </c>
      <c r="AE65" s="10">
        <v>0</v>
      </c>
      <c r="AF65" s="10">
        <v>0</v>
      </c>
      <c r="AG65" s="10">
        <v>0</v>
      </c>
      <c r="AH65" s="10">
        <f t="shared" si="1"/>
        <v>0</v>
      </c>
      <c r="AI65" s="10">
        <f t="shared" si="0"/>
        <v>0</v>
      </c>
    </row>
    <row r="66" spans="1:35" x14ac:dyDescent="0.25">
      <c r="A66" s="15"/>
      <c r="B66" s="27" t="s">
        <v>82</v>
      </c>
      <c r="C66" s="13" t="s">
        <v>84</v>
      </c>
      <c r="D66" s="10">
        <v>6</v>
      </c>
      <c r="E66" s="10">
        <v>1</v>
      </c>
      <c r="F66" s="10">
        <v>0</v>
      </c>
      <c r="G66" s="10">
        <v>0</v>
      </c>
      <c r="H66" s="10">
        <v>3</v>
      </c>
      <c r="I66" s="10">
        <v>0</v>
      </c>
      <c r="J66" s="10">
        <v>0</v>
      </c>
      <c r="K66" s="10">
        <v>0</v>
      </c>
      <c r="L66" s="10">
        <v>0</v>
      </c>
      <c r="M66" s="10">
        <v>0</v>
      </c>
      <c r="N66" s="10">
        <v>0</v>
      </c>
      <c r="O66" s="10">
        <v>0</v>
      </c>
      <c r="P66" s="10">
        <v>0</v>
      </c>
      <c r="Q66" s="10">
        <v>0</v>
      </c>
      <c r="R66" s="10">
        <v>0</v>
      </c>
      <c r="S66" s="10">
        <v>0</v>
      </c>
      <c r="T66" s="10">
        <v>1</v>
      </c>
      <c r="U66" s="10">
        <v>1</v>
      </c>
      <c r="V66" s="10">
        <v>0</v>
      </c>
      <c r="W66" s="10">
        <v>0</v>
      </c>
      <c r="X66" s="10">
        <v>0</v>
      </c>
      <c r="Y66" s="10">
        <v>0</v>
      </c>
      <c r="Z66" s="10">
        <v>1</v>
      </c>
      <c r="AA66" s="10">
        <v>0</v>
      </c>
      <c r="AB66" s="10">
        <v>0</v>
      </c>
      <c r="AC66" s="10">
        <v>0</v>
      </c>
      <c r="AD66" s="10">
        <v>2</v>
      </c>
      <c r="AE66" s="10">
        <v>0</v>
      </c>
      <c r="AF66" s="10">
        <v>0</v>
      </c>
      <c r="AG66" s="10">
        <v>0</v>
      </c>
      <c r="AH66" s="10">
        <f t="shared" si="1"/>
        <v>13</v>
      </c>
      <c r="AI66" s="10">
        <f t="shared" si="0"/>
        <v>2</v>
      </c>
    </row>
    <row r="67" spans="1:35" x14ac:dyDescent="0.25">
      <c r="A67" s="15"/>
      <c r="B67" s="27" t="s">
        <v>82</v>
      </c>
      <c r="C67" s="13" t="s">
        <v>85</v>
      </c>
      <c r="D67" s="10">
        <v>13</v>
      </c>
      <c r="E67" s="10">
        <v>2</v>
      </c>
      <c r="F67" s="10">
        <v>0</v>
      </c>
      <c r="G67" s="10">
        <v>5</v>
      </c>
      <c r="H67" s="10">
        <v>8</v>
      </c>
      <c r="I67" s="10">
        <v>0</v>
      </c>
      <c r="J67" s="10">
        <v>6</v>
      </c>
      <c r="K67" s="10">
        <v>0</v>
      </c>
      <c r="L67" s="10">
        <v>0</v>
      </c>
      <c r="M67" s="10">
        <v>0</v>
      </c>
      <c r="N67" s="10">
        <v>2</v>
      </c>
      <c r="O67" s="10">
        <v>0</v>
      </c>
      <c r="P67" s="10">
        <v>0</v>
      </c>
      <c r="Q67" s="10">
        <v>5</v>
      </c>
      <c r="R67" s="10">
        <v>1</v>
      </c>
      <c r="S67" s="10">
        <v>0</v>
      </c>
      <c r="T67" s="10">
        <v>1</v>
      </c>
      <c r="U67" s="10">
        <v>0</v>
      </c>
      <c r="V67" s="10">
        <v>0</v>
      </c>
      <c r="W67" s="10">
        <v>0</v>
      </c>
      <c r="X67" s="10">
        <v>0</v>
      </c>
      <c r="Y67" s="10">
        <v>2</v>
      </c>
      <c r="Z67" s="10">
        <v>6</v>
      </c>
      <c r="AA67" s="10">
        <v>0</v>
      </c>
      <c r="AB67" s="10">
        <v>0</v>
      </c>
      <c r="AC67" s="10">
        <v>0</v>
      </c>
      <c r="AD67" s="10">
        <v>11</v>
      </c>
      <c r="AE67" s="10">
        <v>0</v>
      </c>
      <c r="AF67" s="10">
        <v>0</v>
      </c>
      <c r="AG67" s="10">
        <v>0</v>
      </c>
      <c r="AH67" s="10">
        <f t="shared" si="1"/>
        <v>48</v>
      </c>
      <c r="AI67" s="10">
        <f t="shared" si="0"/>
        <v>14</v>
      </c>
    </row>
    <row r="68" spans="1:35" x14ac:dyDescent="0.25">
      <c r="A68" s="15"/>
      <c r="B68" s="27" t="s">
        <v>82</v>
      </c>
      <c r="C68" s="13" t="s">
        <v>86</v>
      </c>
      <c r="D68" s="10">
        <v>70</v>
      </c>
      <c r="E68" s="10">
        <v>19</v>
      </c>
      <c r="F68" s="10">
        <v>0</v>
      </c>
      <c r="G68" s="10">
        <v>35</v>
      </c>
      <c r="H68" s="10">
        <v>38</v>
      </c>
      <c r="I68" s="10">
        <v>0</v>
      </c>
      <c r="J68" s="10">
        <v>31</v>
      </c>
      <c r="K68" s="10">
        <v>0</v>
      </c>
      <c r="L68" s="10">
        <v>23</v>
      </c>
      <c r="M68" s="10">
        <v>0</v>
      </c>
      <c r="N68" s="10">
        <v>16</v>
      </c>
      <c r="O68" s="10">
        <v>0</v>
      </c>
      <c r="P68" s="10">
        <v>0</v>
      </c>
      <c r="Q68" s="10">
        <v>24</v>
      </c>
      <c r="R68" s="10">
        <v>4</v>
      </c>
      <c r="S68" s="10">
        <v>0</v>
      </c>
      <c r="T68" s="10">
        <v>1</v>
      </c>
      <c r="U68" s="10">
        <v>2</v>
      </c>
      <c r="V68" s="10">
        <v>2</v>
      </c>
      <c r="W68" s="10">
        <v>3</v>
      </c>
      <c r="X68" s="10">
        <v>0</v>
      </c>
      <c r="Y68" s="10">
        <v>19</v>
      </c>
      <c r="Z68" s="10">
        <v>41</v>
      </c>
      <c r="AA68" s="10">
        <v>0</v>
      </c>
      <c r="AB68" s="10">
        <v>0</v>
      </c>
      <c r="AC68" s="10">
        <v>6</v>
      </c>
      <c r="AD68" s="10">
        <v>67</v>
      </c>
      <c r="AE68" s="10">
        <v>0</v>
      </c>
      <c r="AF68" s="10">
        <v>0</v>
      </c>
      <c r="AG68" s="10">
        <v>0</v>
      </c>
      <c r="AH68" s="10">
        <f t="shared" si="1"/>
        <v>293</v>
      </c>
      <c r="AI68" s="10">
        <f t="shared" si="0"/>
        <v>108</v>
      </c>
    </row>
    <row r="69" spans="1:35" x14ac:dyDescent="0.25">
      <c r="A69" s="15"/>
      <c r="B69" s="27" t="s">
        <v>82</v>
      </c>
      <c r="C69" s="13" t="s">
        <v>87</v>
      </c>
      <c r="D69" s="10">
        <v>15</v>
      </c>
      <c r="E69" s="10">
        <v>9</v>
      </c>
      <c r="F69" s="10">
        <v>0</v>
      </c>
      <c r="G69" s="10">
        <v>10</v>
      </c>
      <c r="H69" s="10">
        <v>6</v>
      </c>
      <c r="I69" s="10">
        <v>0</v>
      </c>
      <c r="J69" s="10">
        <v>6</v>
      </c>
      <c r="K69" s="10">
        <v>0</v>
      </c>
      <c r="L69" s="10">
        <v>12</v>
      </c>
      <c r="M69" s="10">
        <v>0</v>
      </c>
      <c r="N69" s="10">
        <v>7</v>
      </c>
      <c r="O69" s="10">
        <v>0</v>
      </c>
      <c r="P69" s="10">
        <v>0</v>
      </c>
      <c r="Q69" s="10">
        <v>7</v>
      </c>
      <c r="R69" s="10">
        <v>0</v>
      </c>
      <c r="S69" s="10">
        <v>0</v>
      </c>
      <c r="T69" s="10">
        <v>1</v>
      </c>
      <c r="U69" s="10">
        <v>0</v>
      </c>
      <c r="V69" s="10">
        <v>1</v>
      </c>
      <c r="W69" s="10">
        <v>3</v>
      </c>
      <c r="X69" s="10">
        <v>0</v>
      </c>
      <c r="Y69" s="10">
        <v>6</v>
      </c>
      <c r="Z69" s="10">
        <v>6</v>
      </c>
      <c r="AA69" s="10">
        <v>0</v>
      </c>
      <c r="AB69" s="10">
        <v>0</v>
      </c>
      <c r="AC69" s="10">
        <v>3</v>
      </c>
      <c r="AD69" s="10">
        <v>7</v>
      </c>
      <c r="AE69" s="10">
        <v>0</v>
      </c>
      <c r="AF69" s="10">
        <v>0</v>
      </c>
      <c r="AG69" s="10">
        <v>0</v>
      </c>
      <c r="AH69" s="10">
        <f t="shared" si="1"/>
        <v>61</v>
      </c>
      <c r="AI69" s="10">
        <f t="shared" si="0"/>
        <v>38</v>
      </c>
    </row>
    <row r="70" spans="1:35" x14ac:dyDescent="0.25">
      <c r="A70" s="15"/>
      <c r="B70" s="27" t="s">
        <v>82</v>
      </c>
      <c r="C70" s="13" t="s">
        <v>88</v>
      </c>
      <c r="D70" s="10">
        <v>3</v>
      </c>
      <c r="E70" s="10">
        <v>3</v>
      </c>
      <c r="F70" s="10">
        <v>0</v>
      </c>
      <c r="G70" s="10">
        <v>0</v>
      </c>
      <c r="H70" s="10">
        <v>0</v>
      </c>
      <c r="I70" s="10">
        <v>0</v>
      </c>
      <c r="J70" s="10">
        <v>0</v>
      </c>
      <c r="K70" s="10">
        <v>0</v>
      </c>
      <c r="L70" s="10">
        <v>0</v>
      </c>
      <c r="M70" s="10">
        <v>0</v>
      </c>
      <c r="N70" s="10">
        <v>0</v>
      </c>
      <c r="O70" s="10">
        <v>0</v>
      </c>
      <c r="P70" s="10">
        <v>0</v>
      </c>
      <c r="Q70" s="10">
        <v>0</v>
      </c>
      <c r="R70" s="10">
        <v>0</v>
      </c>
      <c r="S70" s="10">
        <v>0</v>
      </c>
      <c r="T70" s="10">
        <v>0</v>
      </c>
      <c r="U70" s="10">
        <v>1</v>
      </c>
      <c r="V70" s="10">
        <v>5</v>
      </c>
      <c r="W70" s="10">
        <v>7</v>
      </c>
      <c r="X70" s="10">
        <v>0</v>
      </c>
      <c r="Y70" s="10">
        <v>0</v>
      </c>
      <c r="Z70" s="10">
        <v>0</v>
      </c>
      <c r="AA70" s="10">
        <v>0</v>
      </c>
      <c r="AB70" s="10">
        <v>0</v>
      </c>
      <c r="AC70" s="10">
        <v>0</v>
      </c>
      <c r="AD70" s="10">
        <v>0</v>
      </c>
      <c r="AE70" s="10">
        <v>1</v>
      </c>
      <c r="AF70" s="10">
        <v>0</v>
      </c>
      <c r="AG70" s="10">
        <v>0</v>
      </c>
      <c r="AH70" s="10">
        <f t="shared" si="1"/>
        <v>8</v>
      </c>
      <c r="AI70" s="10">
        <f t="shared" si="0"/>
        <v>12</v>
      </c>
    </row>
    <row r="71" spans="1:35" x14ac:dyDescent="0.25">
      <c r="A71" s="15"/>
      <c r="B71" s="16"/>
      <c r="C71" s="17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</row>
    <row r="72" spans="1:35" x14ac:dyDescent="0.25">
      <c r="A72" s="11" t="s">
        <v>89</v>
      </c>
      <c r="B72" s="14" t="s">
        <v>90</v>
      </c>
      <c r="C72" s="13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</row>
    <row r="73" spans="1:35" x14ac:dyDescent="0.25">
      <c r="A73" s="11"/>
      <c r="B73" s="27" t="s">
        <v>82</v>
      </c>
      <c r="C73" s="13" t="s">
        <v>91</v>
      </c>
      <c r="D73" s="10">
        <v>32</v>
      </c>
      <c r="E73" s="10">
        <v>16</v>
      </c>
      <c r="F73" s="10">
        <v>0</v>
      </c>
      <c r="G73" s="10">
        <v>23</v>
      </c>
      <c r="H73" s="10">
        <v>14</v>
      </c>
      <c r="I73" s="10">
        <v>0</v>
      </c>
      <c r="J73" s="10">
        <v>22</v>
      </c>
      <c r="K73" s="10">
        <v>0</v>
      </c>
      <c r="L73" s="10">
        <v>28</v>
      </c>
      <c r="M73" s="10">
        <v>0</v>
      </c>
      <c r="N73" s="10">
        <v>8</v>
      </c>
      <c r="O73" s="10">
        <v>0</v>
      </c>
      <c r="P73" s="10">
        <v>0</v>
      </c>
      <c r="Q73" s="10">
        <v>21</v>
      </c>
      <c r="R73" s="10">
        <v>0</v>
      </c>
      <c r="S73" s="10">
        <v>0</v>
      </c>
      <c r="T73" s="10">
        <v>0</v>
      </c>
      <c r="U73" s="10">
        <v>2</v>
      </c>
      <c r="V73" s="10">
        <v>7</v>
      </c>
      <c r="W73" s="10">
        <v>10</v>
      </c>
      <c r="X73" s="10">
        <v>0</v>
      </c>
      <c r="Y73" s="10">
        <v>16</v>
      </c>
      <c r="Z73" s="10">
        <v>6</v>
      </c>
      <c r="AA73" s="10">
        <v>0</v>
      </c>
      <c r="AB73" s="10">
        <v>0</v>
      </c>
      <c r="AC73" s="10">
        <v>0</v>
      </c>
      <c r="AD73" s="10">
        <v>23</v>
      </c>
      <c r="AE73" s="10">
        <v>0</v>
      </c>
      <c r="AF73" s="10">
        <v>0</v>
      </c>
      <c r="AG73" s="10">
        <v>0</v>
      </c>
      <c r="AH73" s="10">
        <f t="shared" ref="AH73:AH114" si="2">SUMIF($D$7:$AG$7,"L",D73:AG73)</f>
        <v>140</v>
      </c>
      <c r="AI73" s="10">
        <f t="shared" ref="AI73:AI114" si="3">SUMIF($D$7:$AG$7,"P",D73:AG73)</f>
        <v>88</v>
      </c>
    </row>
    <row r="74" spans="1:35" x14ac:dyDescent="0.25">
      <c r="A74" s="11"/>
      <c r="B74" s="27" t="s">
        <v>82</v>
      </c>
      <c r="C74" s="13" t="s">
        <v>92</v>
      </c>
      <c r="D74" s="10">
        <v>28</v>
      </c>
      <c r="E74" s="10">
        <v>9</v>
      </c>
      <c r="F74" s="10">
        <v>0</v>
      </c>
      <c r="G74" s="10">
        <v>13</v>
      </c>
      <c r="H74" s="10">
        <v>16</v>
      </c>
      <c r="I74" s="10">
        <v>0</v>
      </c>
      <c r="J74" s="10">
        <v>7</v>
      </c>
      <c r="K74" s="10">
        <v>0</v>
      </c>
      <c r="L74" s="10">
        <v>6</v>
      </c>
      <c r="M74" s="10">
        <v>0</v>
      </c>
      <c r="N74" s="10">
        <v>4</v>
      </c>
      <c r="O74" s="10">
        <v>0</v>
      </c>
      <c r="P74" s="10">
        <v>0</v>
      </c>
      <c r="Q74" s="10">
        <v>7</v>
      </c>
      <c r="R74" s="10">
        <v>1</v>
      </c>
      <c r="S74" s="10">
        <v>0</v>
      </c>
      <c r="T74" s="10">
        <v>3</v>
      </c>
      <c r="U74" s="10">
        <v>1</v>
      </c>
      <c r="V74" s="10">
        <v>2</v>
      </c>
      <c r="W74" s="10">
        <v>1</v>
      </c>
      <c r="X74" s="10">
        <v>0</v>
      </c>
      <c r="Y74" s="10">
        <v>6</v>
      </c>
      <c r="Z74" s="10">
        <v>14</v>
      </c>
      <c r="AA74" s="10">
        <v>0</v>
      </c>
      <c r="AB74" s="10">
        <v>0</v>
      </c>
      <c r="AC74" s="10">
        <v>2</v>
      </c>
      <c r="AD74" s="10">
        <v>26</v>
      </c>
      <c r="AE74" s="10">
        <v>0</v>
      </c>
      <c r="AF74" s="10">
        <v>0</v>
      </c>
      <c r="AG74" s="10">
        <v>0</v>
      </c>
      <c r="AH74" s="10">
        <f t="shared" si="2"/>
        <v>107</v>
      </c>
      <c r="AI74" s="10">
        <f t="shared" si="3"/>
        <v>39</v>
      </c>
    </row>
    <row r="75" spans="1:35" x14ac:dyDescent="0.25">
      <c r="A75" s="11"/>
      <c r="B75" s="27" t="s">
        <v>82</v>
      </c>
      <c r="C75" s="13" t="s">
        <v>93</v>
      </c>
      <c r="D75" s="10">
        <v>22</v>
      </c>
      <c r="E75" s="10">
        <v>5</v>
      </c>
      <c r="F75" s="10">
        <v>0</v>
      </c>
      <c r="G75" s="10">
        <v>6</v>
      </c>
      <c r="H75" s="10">
        <v>10</v>
      </c>
      <c r="I75" s="10">
        <v>0</v>
      </c>
      <c r="J75" s="10">
        <v>4</v>
      </c>
      <c r="K75" s="10">
        <v>0</v>
      </c>
      <c r="L75" s="10">
        <v>0</v>
      </c>
      <c r="M75" s="10">
        <v>0</v>
      </c>
      <c r="N75" s="10">
        <v>4</v>
      </c>
      <c r="O75" s="10">
        <v>0</v>
      </c>
      <c r="P75" s="10">
        <v>0</v>
      </c>
      <c r="Q75" s="10">
        <v>2</v>
      </c>
      <c r="R75" s="10">
        <v>1</v>
      </c>
      <c r="S75" s="10">
        <v>0</v>
      </c>
      <c r="T75" s="10">
        <v>0</v>
      </c>
      <c r="U75" s="10">
        <v>0</v>
      </c>
      <c r="V75" s="10">
        <v>1</v>
      </c>
      <c r="W75" s="10">
        <v>0</v>
      </c>
      <c r="X75" s="10">
        <v>0</v>
      </c>
      <c r="Y75" s="10">
        <v>2</v>
      </c>
      <c r="Z75" s="10">
        <v>18</v>
      </c>
      <c r="AA75" s="10">
        <v>0</v>
      </c>
      <c r="AB75" s="10">
        <v>0</v>
      </c>
      <c r="AC75" s="10">
        <v>3</v>
      </c>
      <c r="AD75" s="10">
        <v>19</v>
      </c>
      <c r="AE75" s="10">
        <v>0</v>
      </c>
      <c r="AF75" s="10">
        <v>0</v>
      </c>
      <c r="AG75" s="10">
        <v>0</v>
      </c>
      <c r="AH75" s="10">
        <f t="shared" si="2"/>
        <v>79</v>
      </c>
      <c r="AI75" s="10">
        <f t="shared" si="3"/>
        <v>18</v>
      </c>
    </row>
    <row r="76" spans="1:35" x14ac:dyDescent="0.25">
      <c r="A76" s="11"/>
      <c r="B76" s="27" t="s">
        <v>82</v>
      </c>
      <c r="C76" s="13" t="s">
        <v>94</v>
      </c>
      <c r="D76" s="10">
        <v>23</v>
      </c>
      <c r="E76" s="10">
        <v>4</v>
      </c>
      <c r="F76" s="10">
        <v>0</v>
      </c>
      <c r="G76" s="10">
        <v>8</v>
      </c>
      <c r="H76" s="10">
        <v>12</v>
      </c>
      <c r="I76" s="10">
        <v>0</v>
      </c>
      <c r="J76" s="10">
        <v>10</v>
      </c>
      <c r="K76" s="10">
        <v>0</v>
      </c>
      <c r="L76" s="10">
        <v>1</v>
      </c>
      <c r="M76" s="10">
        <v>0</v>
      </c>
      <c r="N76" s="10">
        <v>8</v>
      </c>
      <c r="O76" s="10">
        <v>0</v>
      </c>
      <c r="P76" s="10">
        <v>0</v>
      </c>
      <c r="Q76" s="10">
        <v>5</v>
      </c>
      <c r="R76" s="10">
        <v>3</v>
      </c>
      <c r="S76" s="10">
        <v>0</v>
      </c>
      <c r="T76" s="10">
        <v>2</v>
      </c>
      <c r="U76" s="10">
        <v>0</v>
      </c>
      <c r="V76" s="10">
        <v>0</v>
      </c>
      <c r="W76" s="10">
        <v>0</v>
      </c>
      <c r="X76" s="10">
        <v>0</v>
      </c>
      <c r="Y76" s="10">
        <v>3</v>
      </c>
      <c r="Z76" s="10">
        <v>16</v>
      </c>
      <c r="AA76" s="10">
        <v>0</v>
      </c>
      <c r="AB76" s="10">
        <v>0</v>
      </c>
      <c r="AC76" s="10">
        <v>3</v>
      </c>
      <c r="AD76" s="10">
        <v>17</v>
      </c>
      <c r="AE76" s="10">
        <v>0</v>
      </c>
      <c r="AF76" s="10">
        <v>0</v>
      </c>
      <c r="AG76" s="10">
        <v>0</v>
      </c>
      <c r="AH76" s="10">
        <f t="shared" si="2"/>
        <v>92</v>
      </c>
      <c r="AI76" s="10">
        <f t="shared" si="3"/>
        <v>23</v>
      </c>
    </row>
    <row r="77" spans="1:35" x14ac:dyDescent="0.25">
      <c r="A77" s="11"/>
      <c r="B77" s="27" t="s">
        <v>82</v>
      </c>
      <c r="C77" s="13" t="s">
        <v>95</v>
      </c>
      <c r="D77" s="10">
        <v>2</v>
      </c>
      <c r="E77" s="10">
        <v>0</v>
      </c>
      <c r="F77" s="10">
        <v>0</v>
      </c>
      <c r="G77" s="10">
        <v>0</v>
      </c>
      <c r="H77" s="10">
        <v>3</v>
      </c>
      <c r="I77" s="10">
        <v>0</v>
      </c>
      <c r="J77" s="10">
        <v>0</v>
      </c>
      <c r="K77" s="10">
        <v>0</v>
      </c>
      <c r="L77" s="10">
        <v>0</v>
      </c>
      <c r="M77" s="10">
        <v>0</v>
      </c>
      <c r="N77" s="10">
        <v>1</v>
      </c>
      <c r="O77" s="10">
        <v>0</v>
      </c>
      <c r="P77" s="10">
        <v>0</v>
      </c>
      <c r="Q77" s="10">
        <v>1</v>
      </c>
      <c r="R77" s="10">
        <v>0</v>
      </c>
      <c r="S77" s="10">
        <v>0</v>
      </c>
      <c r="T77" s="10">
        <v>0</v>
      </c>
      <c r="U77" s="10">
        <v>0</v>
      </c>
      <c r="V77" s="10">
        <v>0</v>
      </c>
      <c r="W77" s="10">
        <v>0</v>
      </c>
      <c r="X77" s="10">
        <v>0</v>
      </c>
      <c r="Y77" s="10">
        <v>0</v>
      </c>
      <c r="Z77" s="10">
        <v>0</v>
      </c>
      <c r="AA77" s="10">
        <v>0</v>
      </c>
      <c r="AB77" s="10">
        <v>0</v>
      </c>
      <c r="AC77" s="10">
        <v>1</v>
      </c>
      <c r="AD77" s="10">
        <v>3</v>
      </c>
      <c r="AE77" s="10">
        <v>0</v>
      </c>
      <c r="AF77" s="10">
        <v>0</v>
      </c>
      <c r="AG77" s="10">
        <v>0</v>
      </c>
      <c r="AH77" s="10">
        <f t="shared" si="2"/>
        <v>9</v>
      </c>
      <c r="AI77" s="10">
        <f t="shared" si="3"/>
        <v>2</v>
      </c>
    </row>
    <row r="78" spans="1:35" x14ac:dyDescent="0.25">
      <c r="A78" s="15"/>
      <c r="B78" s="16"/>
      <c r="C78" s="17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</row>
    <row r="79" spans="1:35" x14ac:dyDescent="0.25">
      <c r="A79" s="11" t="s">
        <v>96</v>
      </c>
      <c r="B79" s="14" t="s">
        <v>97</v>
      </c>
      <c r="C79" s="17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</row>
    <row r="80" spans="1:35" x14ac:dyDescent="0.25">
      <c r="A80" s="15"/>
      <c r="B80" s="27" t="s">
        <v>82</v>
      </c>
      <c r="C80" s="13" t="s">
        <v>98</v>
      </c>
      <c r="D80" s="10">
        <v>0</v>
      </c>
      <c r="E80" s="10">
        <v>0</v>
      </c>
      <c r="F80" s="10">
        <v>0</v>
      </c>
      <c r="G80" s="10">
        <v>0</v>
      </c>
      <c r="H80" s="10">
        <v>0</v>
      </c>
      <c r="I80" s="10">
        <v>0</v>
      </c>
      <c r="J80" s="10">
        <v>0</v>
      </c>
      <c r="K80" s="10">
        <v>0</v>
      </c>
      <c r="L80" s="10">
        <v>0</v>
      </c>
      <c r="M80" s="10">
        <v>0</v>
      </c>
      <c r="N80" s="10">
        <v>1</v>
      </c>
      <c r="O80" s="10">
        <v>0</v>
      </c>
      <c r="P80" s="10">
        <v>0</v>
      </c>
      <c r="Q80" s="10">
        <v>0</v>
      </c>
      <c r="R80" s="10">
        <v>1</v>
      </c>
      <c r="S80" s="10">
        <v>0</v>
      </c>
      <c r="T80" s="10">
        <v>0</v>
      </c>
      <c r="U80" s="10">
        <v>0</v>
      </c>
      <c r="V80" s="10">
        <v>0</v>
      </c>
      <c r="W80" s="10">
        <v>0</v>
      </c>
      <c r="X80" s="10">
        <v>0</v>
      </c>
      <c r="Y80" s="10">
        <v>0</v>
      </c>
      <c r="Z80" s="10">
        <v>0</v>
      </c>
      <c r="AA80" s="10">
        <v>0</v>
      </c>
      <c r="AB80" s="10">
        <v>0</v>
      </c>
      <c r="AC80" s="10">
        <v>0</v>
      </c>
      <c r="AD80" s="10">
        <v>0</v>
      </c>
      <c r="AE80" s="10">
        <v>0</v>
      </c>
      <c r="AF80" s="10">
        <v>0</v>
      </c>
      <c r="AG80" s="10">
        <v>0</v>
      </c>
      <c r="AH80" s="10">
        <f t="shared" si="2"/>
        <v>2</v>
      </c>
      <c r="AI80" s="10">
        <f t="shared" si="3"/>
        <v>0</v>
      </c>
    </row>
    <row r="81" spans="1:35" x14ac:dyDescent="0.25">
      <c r="A81" s="15"/>
      <c r="B81" s="27" t="s">
        <v>82</v>
      </c>
      <c r="C81" s="13" t="s">
        <v>99</v>
      </c>
      <c r="D81" s="10">
        <v>0</v>
      </c>
      <c r="E81" s="10">
        <v>0</v>
      </c>
      <c r="F81" s="10">
        <v>0</v>
      </c>
      <c r="G81" s="10">
        <v>0</v>
      </c>
      <c r="H81" s="10">
        <v>0</v>
      </c>
      <c r="I81" s="10">
        <v>0</v>
      </c>
      <c r="J81" s="10">
        <v>0</v>
      </c>
      <c r="K81" s="10">
        <v>0</v>
      </c>
      <c r="L81" s="10">
        <v>0</v>
      </c>
      <c r="M81" s="10">
        <v>0</v>
      </c>
      <c r="N81" s="10">
        <v>0</v>
      </c>
      <c r="O81" s="10">
        <v>0</v>
      </c>
      <c r="P81" s="10">
        <v>0</v>
      </c>
      <c r="Q81" s="10">
        <v>0</v>
      </c>
      <c r="R81" s="10">
        <v>0</v>
      </c>
      <c r="S81" s="10">
        <v>0</v>
      </c>
      <c r="T81" s="10">
        <v>0</v>
      </c>
      <c r="U81" s="10">
        <v>0</v>
      </c>
      <c r="V81" s="10">
        <v>0</v>
      </c>
      <c r="W81" s="10">
        <v>0</v>
      </c>
      <c r="X81" s="10">
        <v>0</v>
      </c>
      <c r="Y81" s="10">
        <v>0</v>
      </c>
      <c r="Z81" s="10">
        <v>0</v>
      </c>
      <c r="AA81" s="10">
        <v>0</v>
      </c>
      <c r="AB81" s="10">
        <v>0</v>
      </c>
      <c r="AC81" s="10">
        <v>0</v>
      </c>
      <c r="AD81" s="10">
        <v>0</v>
      </c>
      <c r="AE81" s="10">
        <v>0</v>
      </c>
      <c r="AF81" s="10">
        <v>0</v>
      </c>
      <c r="AG81" s="10">
        <v>0</v>
      </c>
      <c r="AH81" s="10">
        <f t="shared" si="2"/>
        <v>0</v>
      </c>
      <c r="AI81" s="10">
        <f t="shared" si="3"/>
        <v>0</v>
      </c>
    </row>
    <row r="82" spans="1:35" x14ac:dyDescent="0.25">
      <c r="A82" s="15"/>
      <c r="B82" s="27" t="s">
        <v>82</v>
      </c>
      <c r="C82" s="13" t="s">
        <v>100</v>
      </c>
      <c r="D82" s="10">
        <v>2</v>
      </c>
      <c r="E82" s="10">
        <v>0</v>
      </c>
      <c r="F82" s="10">
        <v>0</v>
      </c>
      <c r="G82" s="10">
        <v>0</v>
      </c>
      <c r="H82" s="10">
        <v>0</v>
      </c>
      <c r="I82" s="10">
        <v>0</v>
      </c>
      <c r="J82" s="10">
        <v>0</v>
      </c>
      <c r="K82" s="10">
        <v>0</v>
      </c>
      <c r="L82" s="10">
        <v>0</v>
      </c>
      <c r="M82" s="10">
        <v>0</v>
      </c>
      <c r="N82" s="10">
        <v>2</v>
      </c>
      <c r="O82" s="10">
        <v>0</v>
      </c>
      <c r="P82" s="10">
        <v>0</v>
      </c>
      <c r="Q82" s="10">
        <v>0</v>
      </c>
      <c r="R82" s="10">
        <v>1</v>
      </c>
      <c r="S82" s="10">
        <v>0</v>
      </c>
      <c r="T82" s="10">
        <v>0</v>
      </c>
      <c r="U82" s="10">
        <v>0</v>
      </c>
      <c r="V82" s="10">
        <v>0</v>
      </c>
      <c r="W82" s="10">
        <v>0</v>
      </c>
      <c r="X82" s="10">
        <v>0</v>
      </c>
      <c r="Y82" s="10">
        <v>0</v>
      </c>
      <c r="Z82" s="10">
        <v>0</v>
      </c>
      <c r="AA82" s="10">
        <v>0</v>
      </c>
      <c r="AB82" s="10">
        <v>0</v>
      </c>
      <c r="AC82" s="10">
        <v>0</v>
      </c>
      <c r="AD82" s="10">
        <v>0</v>
      </c>
      <c r="AE82" s="10">
        <v>0</v>
      </c>
      <c r="AF82" s="10">
        <v>0</v>
      </c>
      <c r="AG82" s="10">
        <v>0</v>
      </c>
      <c r="AH82" s="10">
        <f t="shared" si="2"/>
        <v>5</v>
      </c>
      <c r="AI82" s="10">
        <f t="shared" si="3"/>
        <v>0</v>
      </c>
    </row>
    <row r="83" spans="1:35" x14ac:dyDescent="0.25">
      <c r="A83" s="15"/>
      <c r="B83" s="27" t="s">
        <v>82</v>
      </c>
      <c r="C83" s="13" t="s">
        <v>101</v>
      </c>
      <c r="D83" s="10">
        <v>18</v>
      </c>
      <c r="E83" s="10">
        <v>0</v>
      </c>
      <c r="F83" s="10">
        <v>0</v>
      </c>
      <c r="G83" s="10">
        <v>0</v>
      </c>
      <c r="H83" s="10">
        <v>7</v>
      </c>
      <c r="I83" s="10">
        <v>0</v>
      </c>
      <c r="J83" s="10">
        <v>4</v>
      </c>
      <c r="K83" s="10">
        <v>0</v>
      </c>
      <c r="L83" s="10">
        <v>0</v>
      </c>
      <c r="M83" s="10">
        <v>0</v>
      </c>
      <c r="N83" s="10">
        <v>4</v>
      </c>
      <c r="O83" s="10">
        <v>0</v>
      </c>
      <c r="P83" s="10">
        <v>0</v>
      </c>
      <c r="Q83" s="10">
        <v>0</v>
      </c>
      <c r="R83" s="10">
        <v>2</v>
      </c>
      <c r="S83" s="10">
        <v>0</v>
      </c>
      <c r="T83" s="10">
        <v>1</v>
      </c>
      <c r="U83" s="10">
        <v>0</v>
      </c>
      <c r="V83" s="10">
        <v>2</v>
      </c>
      <c r="W83" s="10">
        <v>0</v>
      </c>
      <c r="X83" s="10">
        <v>0</v>
      </c>
      <c r="Y83" s="10">
        <v>0</v>
      </c>
      <c r="Z83" s="10">
        <v>9</v>
      </c>
      <c r="AA83" s="10">
        <v>0</v>
      </c>
      <c r="AB83" s="10">
        <v>0</v>
      </c>
      <c r="AC83" s="10">
        <v>0</v>
      </c>
      <c r="AD83" s="10">
        <v>9</v>
      </c>
      <c r="AE83" s="10">
        <v>0</v>
      </c>
      <c r="AF83" s="10">
        <v>0</v>
      </c>
      <c r="AG83" s="10">
        <v>0</v>
      </c>
      <c r="AH83" s="10">
        <f t="shared" si="2"/>
        <v>56</v>
      </c>
      <c r="AI83" s="10">
        <f t="shared" si="3"/>
        <v>0</v>
      </c>
    </row>
    <row r="84" spans="1:35" x14ac:dyDescent="0.25">
      <c r="A84" s="15"/>
      <c r="B84" s="27" t="s">
        <v>82</v>
      </c>
      <c r="C84" s="13" t="s">
        <v>102</v>
      </c>
      <c r="D84" s="10">
        <v>15</v>
      </c>
      <c r="E84" s="10">
        <v>5</v>
      </c>
      <c r="F84" s="10">
        <v>0</v>
      </c>
      <c r="G84" s="10">
        <v>0</v>
      </c>
      <c r="H84" s="10">
        <v>10</v>
      </c>
      <c r="I84" s="10">
        <v>0</v>
      </c>
      <c r="J84" s="10">
        <v>3</v>
      </c>
      <c r="K84" s="10">
        <v>0</v>
      </c>
      <c r="L84" s="10">
        <v>0</v>
      </c>
      <c r="M84" s="10">
        <v>0</v>
      </c>
      <c r="N84" s="10">
        <v>2</v>
      </c>
      <c r="O84" s="10">
        <v>0</v>
      </c>
      <c r="P84" s="10">
        <v>0</v>
      </c>
      <c r="Q84" s="10">
        <v>1</v>
      </c>
      <c r="R84" s="10">
        <v>0</v>
      </c>
      <c r="S84" s="10">
        <v>0</v>
      </c>
      <c r="T84" s="10">
        <v>0</v>
      </c>
      <c r="U84" s="10">
        <v>0</v>
      </c>
      <c r="V84" s="10">
        <v>1</v>
      </c>
      <c r="W84" s="10">
        <v>2</v>
      </c>
      <c r="X84" s="10">
        <v>0</v>
      </c>
      <c r="Y84" s="10">
        <v>0</v>
      </c>
      <c r="Z84" s="10">
        <v>7</v>
      </c>
      <c r="AA84" s="10">
        <v>0</v>
      </c>
      <c r="AB84" s="10">
        <v>0</v>
      </c>
      <c r="AC84" s="10">
        <v>0</v>
      </c>
      <c r="AD84" s="10">
        <v>14</v>
      </c>
      <c r="AE84" s="10">
        <v>0</v>
      </c>
      <c r="AF84" s="10">
        <v>0</v>
      </c>
      <c r="AG84" s="10">
        <v>0</v>
      </c>
      <c r="AH84" s="10">
        <f t="shared" si="2"/>
        <v>52</v>
      </c>
      <c r="AI84" s="10">
        <f t="shared" si="3"/>
        <v>8</v>
      </c>
    </row>
    <row r="85" spans="1:35" x14ac:dyDescent="0.25">
      <c r="A85" s="15"/>
      <c r="B85" s="27" t="s">
        <v>82</v>
      </c>
      <c r="C85" s="13" t="s">
        <v>103</v>
      </c>
      <c r="D85" s="10">
        <v>2</v>
      </c>
      <c r="E85" s="10">
        <v>0</v>
      </c>
      <c r="F85" s="10">
        <v>0</v>
      </c>
      <c r="G85" s="10">
        <v>0</v>
      </c>
      <c r="H85" s="10">
        <v>1</v>
      </c>
      <c r="I85" s="10">
        <v>0</v>
      </c>
      <c r="J85" s="10">
        <v>0</v>
      </c>
      <c r="K85" s="10">
        <v>0</v>
      </c>
      <c r="L85" s="10">
        <v>0</v>
      </c>
      <c r="M85" s="10">
        <v>0</v>
      </c>
      <c r="N85" s="10">
        <v>0</v>
      </c>
      <c r="O85" s="10">
        <v>0</v>
      </c>
      <c r="P85" s="10">
        <v>0</v>
      </c>
      <c r="Q85" s="10">
        <v>0</v>
      </c>
      <c r="R85" s="10">
        <v>0</v>
      </c>
      <c r="S85" s="10">
        <v>0</v>
      </c>
      <c r="T85" s="10">
        <v>0</v>
      </c>
      <c r="U85" s="10">
        <v>0</v>
      </c>
      <c r="V85" s="10">
        <v>0</v>
      </c>
      <c r="W85" s="10">
        <v>0</v>
      </c>
      <c r="X85" s="10">
        <v>0</v>
      </c>
      <c r="Y85" s="10">
        <v>0</v>
      </c>
      <c r="Z85" s="10">
        <v>0</v>
      </c>
      <c r="AA85" s="10">
        <v>0</v>
      </c>
      <c r="AB85" s="10">
        <v>0</v>
      </c>
      <c r="AC85" s="10">
        <v>0</v>
      </c>
      <c r="AD85" s="10">
        <v>0</v>
      </c>
      <c r="AE85" s="10">
        <v>0</v>
      </c>
      <c r="AF85" s="10">
        <v>0</v>
      </c>
      <c r="AG85" s="10">
        <v>0</v>
      </c>
      <c r="AH85" s="10">
        <f t="shared" si="2"/>
        <v>3</v>
      </c>
      <c r="AI85" s="10">
        <f t="shared" si="3"/>
        <v>0</v>
      </c>
    </row>
    <row r="86" spans="1:35" ht="15" customHeight="1" x14ac:dyDescent="0.25">
      <c r="A86" s="15"/>
      <c r="B86" s="27" t="s">
        <v>82</v>
      </c>
      <c r="C86" s="18" t="s">
        <v>104</v>
      </c>
      <c r="D86" s="10">
        <v>70</v>
      </c>
      <c r="E86" s="10">
        <v>29</v>
      </c>
      <c r="F86" s="10">
        <v>0</v>
      </c>
      <c r="G86" s="10">
        <v>50</v>
      </c>
      <c r="H86" s="10">
        <v>37</v>
      </c>
      <c r="I86" s="10">
        <v>0</v>
      </c>
      <c r="J86" s="10">
        <v>36</v>
      </c>
      <c r="K86" s="10">
        <v>0</v>
      </c>
      <c r="L86" s="10">
        <v>35</v>
      </c>
      <c r="M86" s="10">
        <v>0</v>
      </c>
      <c r="N86" s="10">
        <v>16</v>
      </c>
      <c r="O86" s="10">
        <v>0</v>
      </c>
      <c r="P86" s="10">
        <v>0</v>
      </c>
      <c r="Q86" s="10">
        <v>35</v>
      </c>
      <c r="R86" s="10">
        <v>1</v>
      </c>
      <c r="S86" s="10">
        <v>0</v>
      </c>
      <c r="T86" s="10">
        <v>4</v>
      </c>
      <c r="U86" s="10">
        <v>3</v>
      </c>
      <c r="V86" s="10">
        <v>7</v>
      </c>
      <c r="W86" s="10">
        <v>9</v>
      </c>
      <c r="X86" s="10">
        <v>0</v>
      </c>
      <c r="Y86" s="10">
        <v>27</v>
      </c>
      <c r="Z86" s="10">
        <v>38</v>
      </c>
      <c r="AA86" s="10">
        <v>0</v>
      </c>
      <c r="AB86" s="10">
        <v>0</v>
      </c>
      <c r="AC86" s="10">
        <v>9</v>
      </c>
      <c r="AD86" s="10">
        <v>65</v>
      </c>
      <c r="AE86" s="10">
        <v>0</v>
      </c>
      <c r="AF86" s="10">
        <v>0</v>
      </c>
      <c r="AG86" s="10">
        <v>0</v>
      </c>
      <c r="AH86" s="10">
        <f t="shared" si="2"/>
        <v>309</v>
      </c>
      <c r="AI86" s="10">
        <f t="shared" si="3"/>
        <v>162</v>
      </c>
    </row>
    <row r="87" spans="1:35" x14ac:dyDescent="0.25">
      <c r="A87" s="19"/>
      <c r="B87" s="20"/>
      <c r="C87" s="21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</row>
    <row r="88" spans="1:35" x14ac:dyDescent="0.25">
      <c r="A88" s="19"/>
      <c r="B88" s="22" t="s">
        <v>105</v>
      </c>
      <c r="C88" s="23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</row>
    <row r="89" spans="1:35" x14ac:dyDescent="0.25">
      <c r="A89" s="19"/>
      <c r="B89" s="27" t="s">
        <v>82</v>
      </c>
      <c r="C89" s="24" t="s">
        <v>106</v>
      </c>
      <c r="D89" s="10">
        <v>0</v>
      </c>
      <c r="E89" s="10">
        <v>1</v>
      </c>
      <c r="F89" s="10">
        <v>0</v>
      </c>
      <c r="G89" s="10">
        <v>0</v>
      </c>
      <c r="H89" s="10">
        <v>0</v>
      </c>
      <c r="I89" s="10">
        <v>0</v>
      </c>
      <c r="J89" s="10">
        <v>0</v>
      </c>
      <c r="K89" s="10">
        <v>0</v>
      </c>
      <c r="L89" s="10">
        <v>0</v>
      </c>
      <c r="M89" s="10">
        <v>0</v>
      </c>
      <c r="N89" s="10">
        <v>0</v>
      </c>
      <c r="O89" s="10">
        <v>0</v>
      </c>
      <c r="P89" s="10">
        <v>0</v>
      </c>
      <c r="Q89" s="10">
        <v>0</v>
      </c>
      <c r="R89" s="10">
        <v>0</v>
      </c>
      <c r="S89" s="10">
        <v>0</v>
      </c>
      <c r="T89" s="10">
        <v>0</v>
      </c>
      <c r="U89" s="10">
        <v>0</v>
      </c>
      <c r="V89" s="10">
        <v>0</v>
      </c>
      <c r="W89" s="10">
        <v>0</v>
      </c>
      <c r="X89" s="10">
        <v>0</v>
      </c>
      <c r="Y89" s="10">
        <v>0</v>
      </c>
      <c r="Z89" s="10">
        <v>0</v>
      </c>
      <c r="AA89" s="10">
        <v>0</v>
      </c>
      <c r="AB89" s="10">
        <v>0</v>
      </c>
      <c r="AC89" s="10">
        <v>0</v>
      </c>
      <c r="AD89" s="10">
        <v>0</v>
      </c>
      <c r="AE89" s="10">
        <v>0</v>
      </c>
      <c r="AF89" s="10">
        <v>0</v>
      </c>
      <c r="AG89" s="10">
        <v>0</v>
      </c>
      <c r="AH89" s="10">
        <f t="shared" si="2"/>
        <v>0</v>
      </c>
      <c r="AI89" s="10">
        <f t="shared" si="3"/>
        <v>1</v>
      </c>
    </row>
    <row r="90" spans="1:35" x14ac:dyDescent="0.25">
      <c r="A90" s="19"/>
      <c r="B90" s="27" t="s">
        <v>82</v>
      </c>
      <c r="C90" s="24" t="s">
        <v>107</v>
      </c>
      <c r="D90" s="10">
        <v>0</v>
      </c>
      <c r="E90" s="10">
        <v>0</v>
      </c>
      <c r="F90" s="10">
        <v>0</v>
      </c>
      <c r="G90" s="10">
        <v>0</v>
      </c>
      <c r="H90" s="10">
        <v>0</v>
      </c>
      <c r="I90" s="10">
        <v>0</v>
      </c>
      <c r="J90" s="10">
        <v>0</v>
      </c>
      <c r="K90" s="10">
        <v>0</v>
      </c>
      <c r="L90" s="10">
        <v>0</v>
      </c>
      <c r="M90" s="10">
        <v>0</v>
      </c>
      <c r="N90" s="10">
        <v>0</v>
      </c>
      <c r="O90" s="10">
        <v>0</v>
      </c>
      <c r="P90" s="10">
        <v>0</v>
      </c>
      <c r="Q90" s="10">
        <v>0</v>
      </c>
      <c r="R90" s="10">
        <v>0</v>
      </c>
      <c r="S90" s="10">
        <v>0</v>
      </c>
      <c r="T90" s="10">
        <v>0</v>
      </c>
      <c r="U90" s="10">
        <v>0</v>
      </c>
      <c r="V90" s="10">
        <v>0</v>
      </c>
      <c r="W90" s="10">
        <v>0</v>
      </c>
      <c r="X90" s="10">
        <v>0</v>
      </c>
      <c r="Y90" s="10">
        <v>0</v>
      </c>
      <c r="Z90" s="10">
        <v>0</v>
      </c>
      <c r="AA90" s="10">
        <v>0</v>
      </c>
      <c r="AB90" s="10">
        <v>0</v>
      </c>
      <c r="AC90" s="10">
        <v>0</v>
      </c>
      <c r="AD90" s="10">
        <v>0</v>
      </c>
      <c r="AE90" s="10">
        <v>0</v>
      </c>
      <c r="AF90" s="10">
        <v>0</v>
      </c>
      <c r="AG90" s="10">
        <v>0</v>
      </c>
      <c r="AH90" s="10">
        <f t="shared" si="2"/>
        <v>0</v>
      </c>
      <c r="AI90" s="10">
        <f t="shared" si="3"/>
        <v>0</v>
      </c>
    </row>
    <row r="91" spans="1:35" x14ac:dyDescent="0.25">
      <c r="A91" s="19"/>
      <c r="B91" s="27" t="s">
        <v>82</v>
      </c>
      <c r="C91" s="24" t="s">
        <v>108</v>
      </c>
      <c r="D91" s="10">
        <v>0</v>
      </c>
      <c r="E91" s="10">
        <v>0</v>
      </c>
      <c r="F91" s="10">
        <v>0</v>
      </c>
      <c r="G91" s="10">
        <v>0</v>
      </c>
      <c r="H91" s="10">
        <v>0</v>
      </c>
      <c r="I91" s="10">
        <v>0</v>
      </c>
      <c r="J91" s="10">
        <v>0</v>
      </c>
      <c r="K91" s="10">
        <v>0</v>
      </c>
      <c r="L91" s="10">
        <v>0</v>
      </c>
      <c r="M91" s="10">
        <v>0</v>
      </c>
      <c r="N91" s="10">
        <v>0</v>
      </c>
      <c r="O91" s="10">
        <v>0</v>
      </c>
      <c r="P91" s="10">
        <v>0</v>
      </c>
      <c r="Q91" s="10">
        <v>0</v>
      </c>
      <c r="R91" s="10">
        <v>0</v>
      </c>
      <c r="S91" s="10">
        <v>0</v>
      </c>
      <c r="T91" s="10">
        <v>0</v>
      </c>
      <c r="U91" s="10">
        <v>0</v>
      </c>
      <c r="V91" s="10">
        <v>0</v>
      </c>
      <c r="W91" s="10">
        <v>0</v>
      </c>
      <c r="X91" s="10">
        <v>0</v>
      </c>
      <c r="Y91" s="10">
        <v>0</v>
      </c>
      <c r="Z91" s="10">
        <v>0</v>
      </c>
      <c r="AA91" s="10">
        <v>0</v>
      </c>
      <c r="AB91" s="10">
        <v>0</v>
      </c>
      <c r="AC91" s="10">
        <v>0</v>
      </c>
      <c r="AD91" s="10">
        <v>0</v>
      </c>
      <c r="AE91" s="10">
        <v>0</v>
      </c>
      <c r="AF91" s="10">
        <v>0</v>
      </c>
      <c r="AG91" s="10">
        <v>0</v>
      </c>
      <c r="AH91" s="10">
        <f t="shared" si="2"/>
        <v>0</v>
      </c>
      <c r="AI91" s="10">
        <f t="shared" si="3"/>
        <v>0</v>
      </c>
    </row>
    <row r="92" spans="1:35" x14ac:dyDescent="0.25">
      <c r="A92" s="19"/>
      <c r="B92" s="27" t="s">
        <v>82</v>
      </c>
      <c r="C92" s="24" t="s">
        <v>109</v>
      </c>
      <c r="D92" s="10">
        <v>0</v>
      </c>
      <c r="E92" s="10">
        <v>0</v>
      </c>
      <c r="F92" s="10">
        <v>0</v>
      </c>
      <c r="G92" s="10">
        <v>0</v>
      </c>
      <c r="H92" s="10">
        <v>0</v>
      </c>
      <c r="I92" s="10">
        <v>0</v>
      </c>
      <c r="J92" s="10">
        <v>0</v>
      </c>
      <c r="K92" s="10">
        <v>0</v>
      </c>
      <c r="L92" s="10">
        <v>1</v>
      </c>
      <c r="M92" s="10">
        <v>0</v>
      </c>
      <c r="N92" s="10">
        <v>0</v>
      </c>
      <c r="O92" s="10">
        <v>0</v>
      </c>
      <c r="P92" s="10">
        <v>0</v>
      </c>
      <c r="Q92" s="10">
        <v>0</v>
      </c>
      <c r="R92" s="10">
        <v>5</v>
      </c>
      <c r="S92" s="10">
        <v>0</v>
      </c>
      <c r="T92" s="10">
        <v>0</v>
      </c>
      <c r="U92" s="10">
        <v>0</v>
      </c>
      <c r="V92" s="10">
        <v>0</v>
      </c>
      <c r="W92" s="10">
        <v>0</v>
      </c>
      <c r="X92" s="10">
        <v>0</v>
      </c>
      <c r="Y92" s="10">
        <v>0</v>
      </c>
      <c r="Z92" s="10">
        <v>0</v>
      </c>
      <c r="AA92" s="10">
        <v>0</v>
      </c>
      <c r="AB92" s="10">
        <v>0</v>
      </c>
      <c r="AC92" s="10">
        <v>0</v>
      </c>
      <c r="AD92" s="10">
        <v>0</v>
      </c>
      <c r="AE92" s="10">
        <v>0</v>
      </c>
      <c r="AF92" s="10">
        <v>0</v>
      </c>
      <c r="AG92" s="10">
        <v>0</v>
      </c>
      <c r="AH92" s="10">
        <f t="shared" si="2"/>
        <v>6</v>
      </c>
      <c r="AI92" s="10">
        <f t="shared" si="3"/>
        <v>0</v>
      </c>
    </row>
    <row r="93" spans="1:35" x14ac:dyDescent="0.25">
      <c r="A93" s="19"/>
      <c r="B93" s="27" t="s">
        <v>82</v>
      </c>
      <c r="C93" s="24" t="s">
        <v>110</v>
      </c>
      <c r="D93" s="10">
        <v>106</v>
      </c>
      <c r="E93" s="10">
        <v>32</v>
      </c>
      <c r="F93" s="10">
        <v>0</v>
      </c>
      <c r="G93" s="10">
        <v>40</v>
      </c>
      <c r="H93" s="10">
        <v>27</v>
      </c>
      <c r="I93" s="10">
        <v>0</v>
      </c>
      <c r="J93" s="10">
        <v>3</v>
      </c>
      <c r="K93" s="10">
        <v>0</v>
      </c>
      <c r="L93" s="10">
        <v>34</v>
      </c>
      <c r="M93" s="10">
        <v>0</v>
      </c>
      <c r="N93" s="10">
        <v>0</v>
      </c>
      <c r="O93" s="10">
        <v>0</v>
      </c>
      <c r="P93" s="10">
        <v>0</v>
      </c>
      <c r="Q93" s="10">
        <v>2</v>
      </c>
      <c r="R93" s="10">
        <v>0</v>
      </c>
      <c r="S93" s="10">
        <v>0</v>
      </c>
      <c r="T93" s="10">
        <v>4</v>
      </c>
      <c r="U93" s="10">
        <v>2</v>
      </c>
      <c r="V93" s="10">
        <v>0</v>
      </c>
      <c r="W93" s="10">
        <v>0</v>
      </c>
      <c r="X93" s="10">
        <v>0</v>
      </c>
      <c r="Y93" s="10">
        <v>0</v>
      </c>
      <c r="Z93" s="10">
        <v>0</v>
      </c>
      <c r="AA93" s="10">
        <v>0</v>
      </c>
      <c r="AB93" s="10">
        <v>0</v>
      </c>
      <c r="AC93" s="10">
        <v>0</v>
      </c>
      <c r="AD93" s="10">
        <v>88</v>
      </c>
      <c r="AE93" s="10">
        <v>0</v>
      </c>
      <c r="AF93" s="10">
        <v>0</v>
      </c>
      <c r="AG93" s="10">
        <v>0</v>
      </c>
      <c r="AH93" s="10">
        <f t="shared" si="2"/>
        <v>262</v>
      </c>
      <c r="AI93" s="10">
        <f t="shared" si="3"/>
        <v>76</v>
      </c>
    </row>
    <row r="94" spans="1:35" x14ac:dyDescent="0.25">
      <c r="A94" s="19"/>
      <c r="B94" s="27" t="s">
        <v>82</v>
      </c>
      <c r="C94" s="24" t="s">
        <v>111</v>
      </c>
      <c r="D94" s="10">
        <v>0</v>
      </c>
      <c r="E94" s="10">
        <v>0</v>
      </c>
      <c r="F94" s="10">
        <v>0</v>
      </c>
      <c r="G94" s="10">
        <v>0</v>
      </c>
      <c r="H94" s="10">
        <v>0</v>
      </c>
      <c r="I94" s="10">
        <v>0</v>
      </c>
      <c r="J94" s="10">
        <v>0</v>
      </c>
      <c r="K94" s="10">
        <v>0</v>
      </c>
      <c r="L94" s="10">
        <v>0</v>
      </c>
      <c r="M94" s="10">
        <v>0</v>
      </c>
      <c r="N94" s="10">
        <v>0</v>
      </c>
      <c r="O94" s="10">
        <v>0</v>
      </c>
      <c r="P94" s="10">
        <v>0</v>
      </c>
      <c r="Q94" s="10">
        <v>0</v>
      </c>
      <c r="R94" s="10">
        <v>0</v>
      </c>
      <c r="S94" s="10">
        <v>0</v>
      </c>
      <c r="T94" s="10">
        <v>0</v>
      </c>
      <c r="U94" s="10">
        <v>0</v>
      </c>
      <c r="V94" s="10">
        <v>10</v>
      </c>
      <c r="W94" s="10">
        <v>11</v>
      </c>
      <c r="X94" s="10">
        <v>0</v>
      </c>
      <c r="Y94" s="10">
        <v>0</v>
      </c>
      <c r="Z94" s="10">
        <v>0</v>
      </c>
      <c r="AA94" s="10">
        <v>0</v>
      </c>
      <c r="AB94" s="10">
        <v>0</v>
      </c>
      <c r="AC94" s="10">
        <v>0</v>
      </c>
      <c r="AD94" s="10">
        <v>0</v>
      </c>
      <c r="AE94" s="10">
        <v>0</v>
      </c>
      <c r="AF94" s="10">
        <v>0</v>
      </c>
      <c r="AG94" s="10">
        <v>0</v>
      </c>
      <c r="AH94" s="10">
        <f t="shared" si="2"/>
        <v>10</v>
      </c>
      <c r="AI94" s="10">
        <f t="shared" si="3"/>
        <v>11</v>
      </c>
    </row>
    <row r="95" spans="1:35" x14ac:dyDescent="0.25">
      <c r="A95" s="19"/>
      <c r="B95" s="27" t="s">
        <v>82</v>
      </c>
      <c r="C95" s="24" t="s">
        <v>112</v>
      </c>
      <c r="D95" s="10">
        <v>0</v>
      </c>
      <c r="E95" s="10">
        <v>0</v>
      </c>
      <c r="F95" s="10">
        <v>0</v>
      </c>
      <c r="G95" s="10">
        <v>0</v>
      </c>
      <c r="H95" s="10">
        <v>0</v>
      </c>
      <c r="I95" s="10">
        <v>0</v>
      </c>
      <c r="J95" s="10">
        <v>0</v>
      </c>
      <c r="K95" s="10">
        <v>0</v>
      </c>
      <c r="L95" s="10">
        <v>0</v>
      </c>
      <c r="M95" s="10">
        <v>0</v>
      </c>
      <c r="N95" s="10">
        <v>0</v>
      </c>
      <c r="O95" s="10">
        <v>0</v>
      </c>
      <c r="P95" s="10">
        <v>0</v>
      </c>
      <c r="Q95" s="10">
        <v>0</v>
      </c>
      <c r="R95" s="10">
        <v>0</v>
      </c>
      <c r="S95" s="10">
        <v>0</v>
      </c>
      <c r="T95" s="10">
        <v>1</v>
      </c>
      <c r="U95" s="10">
        <v>0</v>
      </c>
      <c r="V95" s="10">
        <v>0</v>
      </c>
      <c r="W95" s="10">
        <v>0</v>
      </c>
      <c r="X95" s="10">
        <v>0</v>
      </c>
      <c r="Y95" s="10">
        <v>0</v>
      </c>
      <c r="Z95" s="10">
        <v>0</v>
      </c>
      <c r="AA95" s="10">
        <v>0</v>
      </c>
      <c r="AB95" s="10">
        <v>0</v>
      </c>
      <c r="AC95" s="10">
        <v>0</v>
      </c>
      <c r="AD95" s="10">
        <v>0</v>
      </c>
      <c r="AE95" s="10">
        <v>0</v>
      </c>
      <c r="AF95" s="10">
        <v>0</v>
      </c>
      <c r="AG95" s="10">
        <v>0</v>
      </c>
      <c r="AH95" s="10">
        <f t="shared" si="2"/>
        <v>1</v>
      </c>
      <c r="AI95" s="10">
        <f t="shared" si="3"/>
        <v>0</v>
      </c>
    </row>
    <row r="96" spans="1:35" x14ac:dyDescent="0.25">
      <c r="A96" s="19"/>
      <c r="B96" s="27" t="s">
        <v>82</v>
      </c>
      <c r="C96" s="24" t="s">
        <v>113</v>
      </c>
      <c r="D96" s="10">
        <v>0</v>
      </c>
      <c r="E96" s="10">
        <v>0</v>
      </c>
      <c r="F96" s="10">
        <v>0</v>
      </c>
      <c r="G96" s="10">
        <v>0</v>
      </c>
      <c r="H96" s="10">
        <v>0</v>
      </c>
      <c r="I96" s="10">
        <v>0</v>
      </c>
      <c r="J96" s="10">
        <v>0</v>
      </c>
      <c r="K96" s="10">
        <v>0</v>
      </c>
      <c r="L96" s="10">
        <v>0</v>
      </c>
      <c r="M96" s="10">
        <v>0</v>
      </c>
      <c r="N96" s="10">
        <v>0</v>
      </c>
      <c r="O96" s="10">
        <v>0</v>
      </c>
      <c r="P96" s="10">
        <v>0</v>
      </c>
      <c r="Q96" s="10">
        <v>0</v>
      </c>
      <c r="R96" s="10">
        <v>0</v>
      </c>
      <c r="S96" s="10">
        <v>0</v>
      </c>
      <c r="T96" s="10">
        <v>0</v>
      </c>
      <c r="U96" s="10">
        <v>0</v>
      </c>
      <c r="V96" s="10">
        <v>0</v>
      </c>
      <c r="W96" s="10">
        <v>0</v>
      </c>
      <c r="X96" s="10">
        <v>0</v>
      </c>
      <c r="Y96" s="10">
        <v>0</v>
      </c>
      <c r="Z96" s="10">
        <v>0</v>
      </c>
      <c r="AA96" s="10">
        <v>0</v>
      </c>
      <c r="AB96" s="10">
        <v>0</v>
      </c>
      <c r="AC96" s="10">
        <v>0</v>
      </c>
      <c r="AD96" s="10">
        <v>0</v>
      </c>
      <c r="AE96" s="10">
        <v>0</v>
      </c>
      <c r="AF96" s="10">
        <v>0</v>
      </c>
      <c r="AG96" s="10">
        <v>0</v>
      </c>
      <c r="AH96" s="10">
        <f t="shared" si="2"/>
        <v>0</v>
      </c>
      <c r="AI96" s="10">
        <f t="shared" si="3"/>
        <v>0</v>
      </c>
    </row>
    <row r="97" spans="1:35" x14ac:dyDescent="0.25">
      <c r="A97" s="19"/>
      <c r="B97" s="27" t="s">
        <v>82</v>
      </c>
      <c r="C97" s="24" t="s">
        <v>114</v>
      </c>
      <c r="D97" s="10">
        <v>0</v>
      </c>
      <c r="E97" s="10">
        <v>0</v>
      </c>
      <c r="F97" s="10">
        <v>0</v>
      </c>
      <c r="G97" s="10">
        <v>0</v>
      </c>
      <c r="H97" s="10">
        <v>0</v>
      </c>
      <c r="I97" s="10">
        <v>0</v>
      </c>
      <c r="J97" s="10">
        <v>0</v>
      </c>
      <c r="K97" s="10">
        <v>0</v>
      </c>
      <c r="L97" s="10">
        <v>0</v>
      </c>
      <c r="M97" s="10">
        <v>0</v>
      </c>
      <c r="N97" s="10">
        <v>0</v>
      </c>
      <c r="O97" s="10">
        <v>0</v>
      </c>
      <c r="P97" s="10">
        <v>0</v>
      </c>
      <c r="Q97" s="10">
        <v>0</v>
      </c>
      <c r="R97" s="10">
        <v>0</v>
      </c>
      <c r="S97" s="10">
        <v>0</v>
      </c>
      <c r="T97" s="10">
        <v>0</v>
      </c>
      <c r="U97" s="10">
        <v>0</v>
      </c>
      <c r="V97" s="10">
        <v>0</v>
      </c>
      <c r="W97" s="10">
        <v>0</v>
      </c>
      <c r="X97" s="10">
        <v>0</v>
      </c>
      <c r="Y97" s="10">
        <v>0</v>
      </c>
      <c r="Z97" s="10">
        <v>0</v>
      </c>
      <c r="AA97" s="10">
        <v>0</v>
      </c>
      <c r="AB97" s="10">
        <v>0</v>
      </c>
      <c r="AC97" s="10">
        <v>0</v>
      </c>
      <c r="AD97" s="10">
        <v>0</v>
      </c>
      <c r="AE97" s="10">
        <v>0</v>
      </c>
      <c r="AF97" s="10">
        <v>0</v>
      </c>
      <c r="AG97" s="10">
        <v>0</v>
      </c>
      <c r="AH97" s="10">
        <f t="shared" si="2"/>
        <v>0</v>
      </c>
      <c r="AI97" s="10">
        <f t="shared" si="3"/>
        <v>0</v>
      </c>
    </row>
    <row r="98" spans="1:35" x14ac:dyDescent="0.25">
      <c r="A98" s="19"/>
      <c r="B98" s="27" t="s">
        <v>82</v>
      </c>
      <c r="C98" s="24" t="s">
        <v>115</v>
      </c>
      <c r="D98" s="10">
        <v>0</v>
      </c>
      <c r="E98" s="10">
        <v>0</v>
      </c>
      <c r="F98" s="10">
        <v>0</v>
      </c>
      <c r="G98" s="10">
        <v>9</v>
      </c>
      <c r="H98" s="10">
        <v>28</v>
      </c>
      <c r="I98" s="10">
        <v>0</v>
      </c>
      <c r="J98" s="10">
        <v>40</v>
      </c>
      <c r="K98" s="10">
        <v>0</v>
      </c>
      <c r="L98" s="10">
        <v>0</v>
      </c>
      <c r="M98" s="10">
        <v>0</v>
      </c>
      <c r="N98" s="10">
        <v>23</v>
      </c>
      <c r="O98" s="10">
        <v>0</v>
      </c>
      <c r="P98" s="10">
        <v>0</v>
      </c>
      <c r="Q98" s="10">
        <v>34</v>
      </c>
      <c r="R98" s="10">
        <v>0</v>
      </c>
      <c r="S98" s="10">
        <v>0</v>
      </c>
      <c r="T98" s="10">
        <v>0</v>
      </c>
      <c r="U98" s="10">
        <v>1</v>
      </c>
      <c r="V98" s="10">
        <v>0</v>
      </c>
      <c r="W98" s="10">
        <v>0</v>
      </c>
      <c r="X98" s="10">
        <v>0</v>
      </c>
      <c r="Y98" s="10">
        <v>25</v>
      </c>
      <c r="Z98" s="10">
        <v>54</v>
      </c>
      <c r="AA98" s="10">
        <v>0</v>
      </c>
      <c r="AB98" s="10">
        <v>0</v>
      </c>
      <c r="AC98" s="10">
        <v>9</v>
      </c>
      <c r="AD98" s="10">
        <v>0</v>
      </c>
      <c r="AE98" s="10">
        <v>0</v>
      </c>
      <c r="AF98" s="10">
        <v>0</v>
      </c>
      <c r="AG98" s="10">
        <v>0</v>
      </c>
      <c r="AH98" s="10">
        <f t="shared" si="2"/>
        <v>145</v>
      </c>
      <c r="AI98" s="10">
        <f t="shared" si="3"/>
        <v>78</v>
      </c>
    </row>
    <row r="99" spans="1:35" x14ac:dyDescent="0.25">
      <c r="A99" s="19"/>
      <c r="B99" s="27" t="s">
        <v>82</v>
      </c>
      <c r="C99" s="24" t="s">
        <v>116</v>
      </c>
      <c r="D99" s="10">
        <v>0</v>
      </c>
      <c r="E99" s="10">
        <v>1</v>
      </c>
      <c r="F99" s="10">
        <v>0</v>
      </c>
      <c r="G99" s="10">
        <v>0</v>
      </c>
      <c r="H99" s="10">
        <v>0</v>
      </c>
      <c r="I99" s="10">
        <v>0</v>
      </c>
      <c r="J99" s="10">
        <v>0</v>
      </c>
      <c r="K99" s="10">
        <v>0</v>
      </c>
      <c r="L99" s="10">
        <v>0</v>
      </c>
      <c r="M99" s="10">
        <v>0</v>
      </c>
      <c r="N99" s="10">
        <v>2</v>
      </c>
      <c r="O99" s="10">
        <v>0</v>
      </c>
      <c r="P99" s="10">
        <v>0</v>
      </c>
      <c r="Q99" s="10">
        <v>0</v>
      </c>
      <c r="R99" s="10">
        <v>0</v>
      </c>
      <c r="S99" s="10">
        <v>0</v>
      </c>
      <c r="T99" s="10">
        <v>0</v>
      </c>
      <c r="U99" s="10">
        <v>0</v>
      </c>
      <c r="V99" s="10">
        <v>0</v>
      </c>
      <c r="W99" s="10">
        <v>0</v>
      </c>
      <c r="X99" s="10">
        <v>0</v>
      </c>
      <c r="Y99" s="10">
        <v>0</v>
      </c>
      <c r="Z99" s="10">
        <v>0</v>
      </c>
      <c r="AA99" s="10">
        <v>0</v>
      </c>
      <c r="AB99" s="10">
        <v>0</v>
      </c>
      <c r="AC99" s="10">
        <v>0</v>
      </c>
      <c r="AD99" s="10">
        <v>0</v>
      </c>
      <c r="AE99" s="10">
        <v>0</v>
      </c>
      <c r="AF99" s="10">
        <v>0</v>
      </c>
      <c r="AG99" s="10">
        <v>0</v>
      </c>
      <c r="AH99" s="10">
        <f t="shared" si="2"/>
        <v>2</v>
      </c>
      <c r="AI99" s="10">
        <f t="shared" si="3"/>
        <v>1</v>
      </c>
    </row>
    <row r="100" spans="1:35" x14ac:dyDescent="0.25">
      <c r="A100" s="19"/>
      <c r="B100" s="27" t="s">
        <v>82</v>
      </c>
      <c r="C100" s="24" t="s">
        <v>117</v>
      </c>
      <c r="D100" s="10">
        <v>0</v>
      </c>
      <c r="E100" s="10">
        <v>0</v>
      </c>
      <c r="F100" s="10">
        <v>0</v>
      </c>
      <c r="G100" s="10">
        <v>0</v>
      </c>
      <c r="H100" s="10">
        <v>0</v>
      </c>
      <c r="I100" s="10">
        <v>0</v>
      </c>
      <c r="J100" s="10">
        <v>0</v>
      </c>
      <c r="K100" s="10">
        <v>0</v>
      </c>
      <c r="L100" s="10">
        <v>0</v>
      </c>
      <c r="M100" s="10">
        <v>0</v>
      </c>
      <c r="N100" s="10">
        <v>0</v>
      </c>
      <c r="O100" s="10">
        <v>0</v>
      </c>
      <c r="P100" s="10">
        <v>0</v>
      </c>
      <c r="Q100" s="10">
        <v>0</v>
      </c>
      <c r="R100" s="10">
        <v>0</v>
      </c>
      <c r="S100" s="10">
        <v>0</v>
      </c>
      <c r="T100" s="10">
        <v>0</v>
      </c>
      <c r="U100" s="10">
        <v>0</v>
      </c>
      <c r="V100" s="10">
        <v>0</v>
      </c>
      <c r="W100" s="10">
        <v>0</v>
      </c>
      <c r="X100" s="10">
        <v>0</v>
      </c>
      <c r="Y100" s="10">
        <v>0</v>
      </c>
      <c r="Z100" s="10">
        <v>0</v>
      </c>
      <c r="AA100" s="10">
        <v>0</v>
      </c>
      <c r="AB100" s="10">
        <v>0</v>
      </c>
      <c r="AC100" s="10">
        <v>0</v>
      </c>
      <c r="AD100" s="10">
        <v>0</v>
      </c>
      <c r="AE100" s="10">
        <v>0</v>
      </c>
      <c r="AF100" s="10">
        <v>0</v>
      </c>
      <c r="AG100" s="10">
        <v>0</v>
      </c>
      <c r="AH100" s="10">
        <f t="shared" si="2"/>
        <v>0</v>
      </c>
      <c r="AI100" s="10">
        <f t="shared" si="3"/>
        <v>0</v>
      </c>
    </row>
    <row r="101" spans="1:35" x14ac:dyDescent="0.25">
      <c r="A101" s="19"/>
      <c r="B101" s="27" t="s">
        <v>82</v>
      </c>
      <c r="C101" s="24" t="s">
        <v>118</v>
      </c>
      <c r="D101" s="10">
        <v>0</v>
      </c>
      <c r="E101" s="10">
        <v>0</v>
      </c>
      <c r="F101" s="10">
        <v>0</v>
      </c>
      <c r="G101" s="10">
        <v>0</v>
      </c>
      <c r="H101" s="10">
        <v>0</v>
      </c>
      <c r="I101" s="10">
        <v>0</v>
      </c>
      <c r="J101" s="10">
        <v>0</v>
      </c>
      <c r="K101" s="10">
        <v>0</v>
      </c>
      <c r="L101" s="10">
        <v>0</v>
      </c>
      <c r="M101" s="10">
        <v>0</v>
      </c>
      <c r="N101" s="10">
        <v>0</v>
      </c>
      <c r="O101" s="10">
        <v>0</v>
      </c>
      <c r="P101" s="10">
        <v>0</v>
      </c>
      <c r="Q101" s="10">
        <v>0</v>
      </c>
      <c r="R101" s="10">
        <v>0</v>
      </c>
      <c r="S101" s="10">
        <v>0</v>
      </c>
      <c r="T101" s="10">
        <v>0</v>
      </c>
      <c r="U101" s="10">
        <v>0</v>
      </c>
      <c r="V101" s="10">
        <v>0</v>
      </c>
      <c r="W101" s="10">
        <v>0</v>
      </c>
      <c r="X101" s="10">
        <v>0</v>
      </c>
      <c r="Y101" s="10">
        <v>0</v>
      </c>
      <c r="Z101" s="10">
        <v>0</v>
      </c>
      <c r="AA101" s="10">
        <v>0</v>
      </c>
      <c r="AB101" s="10">
        <v>0</v>
      </c>
      <c r="AC101" s="10">
        <v>0</v>
      </c>
      <c r="AD101" s="10">
        <v>0</v>
      </c>
      <c r="AE101" s="10">
        <v>0</v>
      </c>
      <c r="AF101" s="10">
        <v>0</v>
      </c>
      <c r="AG101" s="10">
        <v>0</v>
      </c>
      <c r="AH101" s="10">
        <f t="shared" si="2"/>
        <v>0</v>
      </c>
      <c r="AI101" s="10">
        <f t="shared" si="3"/>
        <v>0</v>
      </c>
    </row>
    <row r="102" spans="1:35" x14ac:dyDescent="0.25">
      <c r="A102" s="19"/>
      <c r="B102" s="27" t="s">
        <v>82</v>
      </c>
      <c r="C102" s="23" t="s">
        <v>119</v>
      </c>
      <c r="D102" s="10">
        <v>1</v>
      </c>
      <c r="E102" s="10">
        <v>0</v>
      </c>
      <c r="F102" s="10">
        <v>0</v>
      </c>
      <c r="G102" s="10">
        <v>0</v>
      </c>
      <c r="H102" s="10">
        <v>0</v>
      </c>
      <c r="I102" s="10">
        <v>0</v>
      </c>
      <c r="J102" s="10">
        <v>0</v>
      </c>
      <c r="K102" s="10">
        <v>0</v>
      </c>
      <c r="L102" s="10">
        <v>0</v>
      </c>
      <c r="M102" s="10">
        <v>0</v>
      </c>
      <c r="N102" s="10">
        <v>0</v>
      </c>
      <c r="O102" s="10">
        <v>0</v>
      </c>
      <c r="P102" s="10">
        <v>0</v>
      </c>
      <c r="Q102" s="10">
        <v>0</v>
      </c>
      <c r="R102" s="10">
        <v>0</v>
      </c>
      <c r="S102" s="10">
        <v>0</v>
      </c>
      <c r="T102" s="10">
        <v>0</v>
      </c>
      <c r="U102" s="10">
        <v>0</v>
      </c>
      <c r="V102" s="10">
        <v>0</v>
      </c>
      <c r="W102" s="10">
        <v>0</v>
      </c>
      <c r="X102" s="10">
        <v>0</v>
      </c>
      <c r="Y102" s="10">
        <v>0</v>
      </c>
      <c r="Z102" s="10">
        <v>0</v>
      </c>
      <c r="AA102" s="10">
        <v>0</v>
      </c>
      <c r="AB102" s="10">
        <v>0</v>
      </c>
      <c r="AC102" s="10">
        <v>0</v>
      </c>
      <c r="AD102" s="10">
        <v>0</v>
      </c>
      <c r="AE102" s="10">
        <v>0</v>
      </c>
      <c r="AF102" s="10">
        <v>0</v>
      </c>
      <c r="AG102" s="10">
        <v>0</v>
      </c>
      <c r="AH102" s="10">
        <f t="shared" si="2"/>
        <v>1</v>
      </c>
      <c r="AI102" s="10">
        <f t="shared" si="3"/>
        <v>0</v>
      </c>
    </row>
    <row r="103" spans="1:35" x14ac:dyDescent="0.25">
      <c r="A103" s="19"/>
      <c r="B103" s="27"/>
      <c r="C103" s="23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</row>
    <row r="104" spans="1:35" x14ac:dyDescent="0.25">
      <c r="A104" s="19"/>
      <c r="B104" s="14" t="s">
        <v>120</v>
      </c>
      <c r="C104" s="23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</row>
    <row r="105" spans="1:35" x14ac:dyDescent="0.25">
      <c r="A105" s="19"/>
      <c r="B105" s="27" t="s">
        <v>82</v>
      </c>
      <c r="C105" s="23" t="s">
        <v>121</v>
      </c>
      <c r="D105" s="10">
        <v>10</v>
      </c>
      <c r="E105" s="10">
        <v>0</v>
      </c>
      <c r="F105" s="10">
        <v>0</v>
      </c>
      <c r="G105" s="10">
        <v>1</v>
      </c>
      <c r="H105" s="10">
        <v>0</v>
      </c>
      <c r="I105" s="10">
        <v>0</v>
      </c>
      <c r="J105" s="10">
        <v>3</v>
      </c>
      <c r="K105" s="10">
        <v>0</v>
      </c>
      <c r="L105" s="10">
        <v>2</v>
      </c>
      <c r="M105" s="10">
        <v>0</v>
      </c>
      <c r="N105" s="10">
        <v>4</v>
      </c>
      <c r="O105" s="10">
        <v>0</v>
      </c>
      <c r="P105" s="10">
        <v>0</v>
      </c>
      <c r="Q105" s="10">
        <v>0</v>
      </c>
      <c r="R105" s="10">
        <v>0</v>
      </c>
      <c r="S105" s="10">
        <v>0</v>
      </c>
      <c r="T105" s="10">
        <v>0</v>
      </c>
      <c r="U105" s="10">
        <v>0</v>
      </c>
      <c r="V105" s="10">
        <v>0</v>
      </c>
      <c r="W105" s="10">
        <v>0</v>
      </c>
      <c r="X105" s="10">
        <v>0</v>
      </c>
      <c r="Y105" s="10">
        <v>0</v>
      </c>
      <c r="Z105" s="10">
        <v>0</v>
      </c>
      <c r="AA105" s="10">
        <v>0</v>
      </c>
      <c r="AB105" s="10">
        <v>0</v>
      </c>
      <c r="AC105" s="10">
        <v>1</v>
      </c>
      <c r="AD105" s="10">
        <v>0</v>
      </c>
      <c r="AE105" s="10">
        <v>0</v>
      </c>
      <c r="AF105" s="10">
        <v>0</v>
      </c>
      <c r="AG105" s="10">
        <v>0</v>
      </c>
      <c r="AH105" s="10">
        <f t="shared" si="2"/>
        <v>19</v>
      </c>
      <c r="AI105" s="10">
        <f t="shared" si="3"/>
        <v>2</v>
      </c>
    </row>
    <row r="106" spans="1:35" x14ac:dyDescent="0.25">
      <c r="A106" s="19"/>
      <c r="B106" s="27" t="s">
        <v>82</v>
      </c>
      <c r="C106" s="23" t="s">
        <v>122</v>
      </c>
      <c r="D106" s="10">
        <v>95</v>
      </c>
      <c r="E106" s="10">
        <v>33</v>
      </c>
      <c r="F106" s="10">
        <v>0</v>
      </c>
      <c r="G106" s="10">
        <v>49</v>
      </c>
      <c r="H106" s="10">
        <v>54</v>
      </c>
      <c r="I106" s="10">
        <v>0</v>
      </c>
      <c r="J106" s="10">
        <v>26</v>
      </c>
      <c r="K106" s="10">
        <v>0</v>
      </c>
      <c r="L106" s="10">
        <v>21</v>
      </c>
      <c r="M106" s="10">
        <v>0</v>
      </c>
      <c r="N106" s="10">
        <v>19</v>
      </c>
      <c r="O106" s="10">
        <v>0</v>
      </c>
      <c r="P106" s="10">
        <v>0</v>
      </c>
      <c r="Q106" s="10">
        <v>22</v>
      </c>
      <c r="R106" s="10">
        <v>0</v>
      </c>
      <c r="S106" s="10">
        <v>0</v>
      </c>
      <c r="T106" s="10">
        <v>4</v>
      </c>
      <c r="U106" s="10">
        <v>3</v>
      </c>
      <c r="V106" s="10">
        <v>9</v>
      </c>
      <c r="W106" s="10">
        <v>9</v>
      </c>
      <c r="X106" s="10">
        <v>0</v>
      </c>
      <c r="Y106" s="10">
        <v>26</v>
      </c>
      <c r="Z106" s="10">
        <v>54</v>
      </c>
      <c r="AA106" s="10">
        <v>0</v>
      </c>
      <c r="AB106" s="10">
        <v>0</v>
      </c>
      <c r="AC106" s="10">
        <v>6</v>
      </c>
      <c r="AD106" s="10">
        <v>88</v>
      </c>
      <c r="AE106" s="10">
        <v>0</v>
      </c>
      <c r="AF106" s="10">
        <v>0</v>
      </c>
      <c r="AG106" s="10">
        <v>0</v>
      </c>
      <c r="AH106" s="10">
        <f t="shared" si="2"/>
        <v>370</v>
      </c>
      <c r="AI106" s="10">
        <f t="shared" si="3"/>
        <v>148</v>
      </c>
    </row>
    <row r="107" spans="1:35" x14ac:dyDescent="0.25">
      <c r="A107" s="19"/>
      <c r="B107" s="27" t="s">
        <v>82</v>
      </c>
      <c r="C107" s="23" t="s">
        <v>123</v>
      </c>
      <c r="D107" s="10">
        <v>0</v>
      </c>
      <c r="E107" s="10">
        <v>0</v>
      </c>
      <c r="F107" s="10">
        <v>0</v>
      </c>
      <c r="G107" s="10">
        <v>0</v>
      </c>
      <c r="H107" s="10">
        <v>1</v>
      </c>
      <c r="I107" s="10">
        <v>0</v>
      </c>
      <c r="J107" s="10">
        <v>0</v>
      </c>
      <c r="K107" s="10">
        <v>0</v>
      </c>
      <c r="L107" s="10">
        <v>0</v>
      </c>
      <c r="M107" s="10">
        <v>0</v>
      </c>
      <c r="N107" s="10">
        <v>2</v>
      </c>
      <c r="O107" s="10">
        <v>0</v>
      </c>
      <c r="P107" s="10">
        <v>0</v>
      </c>
      <c r="Q107" s="10">
        <v>1</v>
      </c>
      <c r="R107" s="10">
        <v>0</v>
      </c>
      <c r="S107" s="10">
        <v>0</v>
      </c>
      <c r="T107" s="10">
        <v>0</v>
      </c>
      <c r="U107" s="10">
        <v>0</v>
      </c>
      <c r="V107" s="10">
        <v>0</v>
      </c>
      <c r="W107" s="10">
        <v>0</v>
      </c>
      <c r="X107" s="10">
        <v>0</v>
      </c>
      <c r="Y107" s="10">
        <v>0</v>
      </c>
      <c r="Z107" s="10">
        <v>0</v>
      </c>
      <c r="AA107" s="10">
        <v>0</v>
      </c>
      <c r="AB107" s="10">
        <v>0</v>
      </c>
      <c r="AC107" s="10">
        <v>2</v>
      </c>
      <c r="AD107" s="10">
        <v>0</v>
      </c>
      <c r="AE107" s="10">
        <v>0</v>
      </c>
      <c r="AF107" s="10">
        <v>0</v>
      </c>
      <c r="AG107" s="10">
        <v>0</v>
      </c>
      <c r="AH107" s="10">
        <f t="shared" si="2"/>
        <v>3</v>
      </c>
      <c r="AI107" s="10">
        <f t="shared" si="3"/>
        <v>3</v>
      </c>
    </row>
    <row r="108" spans="1:35" x14ac:dyDescent="0.25">
      <c r="A108" s="19"/>
      <c r="B108" s="27" t="s">
        <v>82</v>
      </c>
      <c r="C108" s="23" t="s">
        <v>124</v>
      </c>
      <c r="D108" s="10">
        <v>1</v>
      </c>
      <c r="E108" s="10">
        <v>1</v>
      </c>
      <c r="F108" s="10">
        <v>0</v>
      </c>
      <c r="G108" s="10">
        <v>0</v>
      </c>
      <c r="H108" s="10">
        <v>0</v>
      </c>
      <c r="I108" s="10">
        <v>0</v>
      </c>
      <c r="J108" s="10">
        <v>5</v>
      </c>
      <c r="K108" s="10">
        <v>0</v>
      </c>
      <c r="L108" s="10">
        <v>0</v>
      </c>
      <c r="M108" s="10">
        <v>0</v>
      </c>
      <c r="N108" s="10">
        <v>0</v>
      </c>
      <c r="O108" s="10">
        <v>0</v>
      </c>
      <c r="P108" s="10">
        <v>0</v>
      </c>
      <c r="Q108" s="10">
        <v>0</v>
      </c>
      <c r="R108" s="10">
        <v>0</v>
      </c>
      <c r="S108" s="10">
        <v>0</v>
      </c>
      <c r="T108" s="10">
        <v>1</v>
      </c>
      <c r="U108" s="10">
        <v>0</v>
      </c>
      <c r="V108" s="10">
        <v>0</v>
      </c>
      <c r="W108" s="10">
        <v>0</v>
      </c>
      <c r="X108" s="10">
        <v>0</v>
      </c>
      <c r="Y108" s="10">
        <v>0</v>
      </c>
      <c r="Z108" s="10">
        <v>0</v>
      </c>
      <c r="AA108" s="10">
        <v>0</v>
      </c>
      <c r="AB108" s="10">
        <v>0</v>
      </c>
      <c r="AC108" s="10">
        <v>0</v>
      </c>
      <c r="AD108" s="10">
        <v>0</v>
      </c>
      <c r="AE108" s="10">
        <v>0</v>
      </c>
      <c r="AF108" s="10">
        <v>0</v>
      </c>
      <c r="AG108" s="10">
        <v>0</v>
      </c>
      <c r="AH108" s="10">
        <f t="shared" si="2"/>
        <v>7</v>
      </c>
      <c r="AI108" s="10">
        <f t="shared" si="3"/>
        <v>1</v>
      </c>
    </row>
    <row r="109" spans="1:35" x14ac:dyDescent="0.25">
      <c r="A109" s="19"/>
      <c r="B109" s="27" t="s">
        <v>82</v>
      </c>
      <c r="C109" s="23" t="s">
        <v>125</v>
      </c>
      <c r="D109" s="10">
        <v>0</v>
      </c>
      <c r="E109" s="10">
        <v>0</v>
      </c>
      <c r="F109" s="10">
        <v>0</v>
      </c>
      <c r="G109" s="10">
        <v>0</v>
      </c>
      <c r="H109" s="10">
        <v>0</v>
      </c>
      <c r="I109" s="10">
        <v>0</v>
      </c>
      <c r="J109" s="10">
        <v>8</v>
      </c>
      <c r="K109" s="10">
        <v>0</v>
      </c>
      <c r="L109" s="10">
        <v>4</v>
      </c>
      <c r="M109" s="10">
        <v>0</v>
      </c>
      <c r="N109" s="10">
        <v>0</v>
      </c>
      <c r="O109" s="10">
        <v>0</v>
      </c>
      <c r="P109" s="10">
        <v>0</v>
      </c>
      <c r="Q109" s="10">
        <v>5</v>
      </c>
      <c r="R109" s="10">
        <v>5</v>
      </c>
      <c r="S109" s="10">
        <v>0</v>
      </c>
      <c r="T109" s="10">
        <v>0</v>
      </c>
      <c r="U109" s="10">
        <v>0</v>
      </c>
      <c r="V109" s="10">
        <v>0</v>
      </c>
      <c r="W109" s="10">
        <v>2</v>
      </c>
      <c r="X109" s="10">
        <v>0</v>
      </c>
      <c r="Y109" s="10">
        <v>1</v>
      </c>
      <c r="Z109" s="10">
        <v>0</v>
      </c>
      <c r="AA109" s="10">
        <v>0</v>
      </c>
      <c r="AB109" s="10">
        <v>0</v>
      </c>
      <c r="AC109" s="10">
        <v>0</v>
      </c>
      <c r="AD109" s="10">
        <v>0</v>
      </c>
      <c r="AE109" s="10">
        <v>0</v>
      </c>
      <c r="AF109" s="10">
        <v>0</v>
      </c>
      <c r="AG109" s="10">
        <v>0</v>
      </c>
      <c r="AH109" s="10">
        <f t="shared" si="2"/>
        <v>17</v>
      </c>
      <c r="AI109" s="10">
        <f t="shared" si="3"/>
        <v>8</v>
      </c>
    </row>
    <row r="110" spans="1:35" x14ac:dyDescent="0.25">
      <c r="A110" s="19"/>
      <c r="B110" s="27" t="s">
        <v>82</v>
      </c>
      <c r="C110" s="23" t="s">
        <v>126</v>
      </c>
      <c r="D110" s="10">
        <v>0</v>
      </c>
      <c r="E110" s="10">
        <v>0</v>
      </c>
      <c r="F110" s="10">
        <v>0</v>
      </c>
      <c r="G110" s="10">
        <v>0</v>
      </c>
      <c r="H110" s="10">
        <v>0</v>
      </c>
      <c r="I110" s="10">
        <v>0</v>
      </c>
      <c r="J110" s="10">
        <v>0</v>
      </c>
      <c r="K110" s="10">
        <v>0</v>
      </c>
      <c r="L110" s="10">
        <v>3</v>
      </c>
      <c r="M110" s="10">
        <v>0</v>
      </c>
      <c r="N110" s="10">
        <v>0</v>
      </c>
      <c r="O110" s="10">
        <v>0</v>
      </c>
      <c r="P110" s="10">
        <v>0</v>
      </c>
      <c r="Q110" s="10">
        <v>1</v>
      </c>
      <c r="R110" s="10">
        <v>0</v>
      </c>
      <c r="S110" s="10">
        <v>0</v>
      </c>
      <c r="T110" s="10">
        <v>0</v>
      </c>
      <c r="U110" s="10">
        <v>0</v>
      </c>
      <c r="V110" s="10">
        <v>0</v>
      </c>
      <c r="W110" s="10">
        <v>0</v>
      </c>
      <c r="X110" s="10">
        <v>0</v>
      </c>
      <c r="Y110" s="10">
        <v>0</v>
      </c>
      <c r="Z110" s="10">
        <v>0</v>
      </c>
      <c r="AA110" s="10">
        <v>0</v>
      </c>
      <c r="AB110" s="10">
        <v>0</v>
      </c>
      <c r="AC110" s="10">
        <v>0</v>
      </c>
      <c r="AD110" s="10">
        <v>0</v>
      </c>
      <c r="AE110" s="10">
        <v>0</v>
      </c>
      <c r="AF110" s="10">
        <v>0</v>
      </c>
      <c r="AG110" s="10">
        <v>0</v>
      </c>
      <c r="AH110" s="10">
        <f t="shared" si="2"/>
        <v>3</v>
      </c>
      <c r="AI110" s="10">
        <f t="shared" si="3"/>
        <v>1</v>
      </c>
    </row>
    <row r="111" spans="1:35" x14ac:dyDescent="0.25">
      <c r="A111" s="19"/>
      <c r="B111" s="27" t="s">
        <v>82</v>
      </c>
      <c r="C111" s="23" t="s">
        <v>127</v>
      </c>
      <c r="D111" s="10">
        <v>0</v>
      </c>
      <c r="E111" s="10">
        <v>0</v>
      </c>
      <c r="F111" s="10">
        <v>0</v>
      </c>
      <c r="G111" s="10">
        <v>0</v>
      </c>
      <c r="H111" s="10">
        <v>0</v>
      </c>
      <c r="I111" s="10">
        <v>0</v>
      </c>
      <c r="J111" s="10">
        <v>1</v>
      </c>
      <c r="K111" s="10">
        <v>0</v>
      </c>
      <c r="L111" s="10">
        <v>5</v>
      </c>
      <c r="M111" s="10">
        <v>0</v>
      </c>
      <c r="N111" s="10">
        <v>0</v>
      </c>
      <c r="O111" s="10">
        <v>0</v>
      </c>
      <c r="P111" s="10">
        <v>0</v>
      </c>
      <c r="Q111" s="10">
        <v>7</v>
      </c>
      <c r="R111" s="10">
        <v>0</v>
      </c>
      <c r="S111" s="10">
        <v>0</v>
      </c>
      <c r="T111" s="10">
        <v>0</v>
      </c>
      <c r="U111" s="10">
        <v>0</v>
      </c>
      <c r="V111" s="10">
        <v>1</v>
      </c>
      <c r="W111" s="10">
        <v>0</v>
      </c>
      <c r="X111" s="10">
        <v>0</v>
      </c>
      <c r="Y111" s="10">
        <v>0</v>
      </c>
      <c r="Z111" s="10">
        <v>0</v>
      </c>
      <c r="AA111" s="10">
        <v>0</v>
      </c>
      <c r="AB111" s="10">
        <v>0</v>
      </c>
      <c r="AC111" s="10">
        <v>0</v>
      </c>
      <c r="AD111" s="10">
        <v>0</v>
      </c>
      <c r="AE111" s="10">
        <v>0</v>
      </c>
      <c r="AF111" s="10">
        <v>0</v>
      </c>
      <c r="AG111" s="10">
        <v>0</v>
      </c>
      <c r="AH111" s="10">
        <f t="shared" si="2"/>
        <v>7</v>
      </c>
      <c r="AI111" s="10">
        <f t="shared" si="3"/>
        <v>7</v>
      </c>
    </row>
    <row r="112" spans="1:35" x14ac:dyDescent="0.25">
      <c r="A112" s="19"/>
      <c r="B112" s="27" t="s">
        <v>82</v>
      </c>
      <c r="C112" s="23" t="s">
        <v>119</v>
      </c>
      <c r="D112" s="10">
        <v>1</v>
      </c>
      <c r="E112" s="10">
        <v>0</v>
      </c>
      <c r="F112" s="10">
        <v>0</v>
      </c>
      <c r="G112" s="10">
        <v>0</v>
      </c>
      <c r="H112" s="10">
        <v>0</v>
      </c>
      <c r="I112" s="10">
        <v>0</v>
      </c>
      <c r="J112" s="10">
        <v>0</v>
      </c>
      <c r="K112" s="10">
        <v>0</v>
      </c>
      <c r="L112" s="10">
        <v>0</v>
      </c>
      <c r="M112" s="10">
        <v>0</v>
      </c>
      <c r="N112" s="10">
        <v>0</v>
      </c>
      <c r="O112" s="10">
        <v>0</v>
      </c>
      <c r="P112" s="10">
        <v>7</v>
      </c>
      <c r="Q112" s="10">
        <v>7</v>
      </c>
      <c r="R112" s="10">
        <v>0</v>
      </c>
      <c r="S112" s="10">
        <v>0</v>
      </c>
      <c r="T112" s="10">
        <v>0</v>
      </c>
      <c r="U112" s="10">
        <v>0</v>
      </c>
      <c r="V112" s="10">
        <v>0</v>
      </c>
      <c r="W112" s="10">
        <v>0</v>
      </c>
      <c r="X112" s="10">
        <v>0</v>
      </c>
      <c r="Y112" s="10">
        <v>0</v>
      </c>
      <c r="Z112" s="10">
        <v>0</v>
      </c>
      <c r="AA112" s="10">
        <v>0</v>
      </c>
      <c r="AB112" s="10">
        <v>0</v>
      </c>
      <c r="AC112" s="10">
        <v>0</v>
      </c>
      <c r="AD112" s="10">
        <v>0</v>
      </c>
      <c r="AE112" s="10">
        <v>0</v>
      </c>
      <c r="AF112" s="10">
        <v>0</v>
      </c>
      <c r="AG112" s="10">
        <v>0</v>
      </c>
      <c r="AH112" s="10">
        <f t="shared" si="2"/>
        <v>8</v>
      </c>
      <c r="AI112" s="10">
        <f t="shared" si="3"/>
        <v>7</v>
      </c>
    </row>
    <row r="113" spans="1:35" x14ac:dyDescent="0.25">
      <c r="A113" s="19"/>
      <c r="B113" s="20"/>
      <c r="C113" s="21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</row>
    <row r="114" spans="1:35" x14ac:dyDescent="0.25">
      <c r="A114" s="11" t="s">
        <v>128</v>
      </c>
      <c r="B114" s="27" t="s">
        <v>129</v>
      </c>
      <c r="C114" s="18" t="s">
        <v>38</v>
      </c>
      <c r="D114" s="10">
        <v>238</v>
      </c>
      <c r="E114" s="10">
        <v>73</v>
      </c>
      <c r="F114" s="10">
        <v>0</v>
      </c>
      <c r="G114" s="10">
        <v>718</v>
      </c>
      <c r="H114" s="10">
        <v>966</v>
      </c>
      <c r="I114" s="10">
        <v>0</v>
      </c>
      <c r="J114" s="10">
        <v>1105</v>
      </c>
      <c r="K114" s="10">
        <v>0</v>
      </c>
      <c r="L114" s="10">
        <v>970</v>
      </c>
      <c r="M114" s="10">
        <v>0</v>
      </c>
      <c r="N114" s="10">
        <v>336</v>
      </c>
      <c r="O114" s="10">
        <v>0</v>
      </c>
      <c r="P114" s="10">
        <v>0</v>
      </c>
      <c r="Q114" s="10">
        <v>1110</v>
      </c>
      <c r="R114" s="10">
        <v>66</v>
      </c>
      <c r="S114" s="10">
        <v>0</v>
      </c>
      <c r="T114" s="10">
        <v>26</v>
      </c>
      <c r="U114" s="10">
        <v>7</v>
      </c>
      <c r="V114" s="10">
        <v>199</v>
      </c>
      <c r="W114" s="10">
        <v>309</v>
      </c>
      <c r="X114" s="10">
        <v>0</v>
      </c>
      <c r="Y114" s="10">
        <v>172</v>
      </c>
      <c r="Z114" s="10">
        <v>886</v>
      </c>
      <c r="AA114" s="10">
        <v>0</v>
      </c>
      <c r="AB114" s="10">
        <v>0</v>
      </c>
      <c r="AC114" s="10">
        <v>110</v>
      </c>
      <c r="AD114" s="10">
        <v>449</v>
      </c>
      <c r="AE114" s="10">
        <v>0</v>
      </c>
      <c r="AF114" s="10">
        <v>0</v>
      </c>
      <c r="AG114" s="10">
        <v>0</v>
      </c>
      <c r="AH114" s="10">
        <f t="shared" si="2"/>
        <v>5241</v>
      </c>
      <c r="AI114" s="10">
        <f t="shared" si="3"/>
        <v>2499</v>
      </c>
    </row>
    <row r="115" spans="1:35" x14ac:dyDescent="0.25">
      <c r="A115" s="11" t="s">
        <v>130</v>
      </c>
      <c r="B115" s="27" t="s">
        <v>131</v>
      </c>
      <c r="C115" s="18" t="s">
        <v>132</v>
      </c>
      <c r="D115" s="82">
        <v>30</v>
      </c>
      <c r="E115" s="83"/>
      <c r="F115" s="82">
        <v>30</v>
      </c>
      <c r="G115" s="83"/>
      <c r="H115" s="82">
        <v>30</v>
      </c>
      <c r="I115" s="83"/>
      <c r="J115" s="82">
        <v>30</v>
      </c>
      <c r="K115" s="83"/>
      <c r="L115" s="82">
        <v>30</v>
      </c>
      <c r="M115" s="83"/>
      <c r="N115" s="82">
        <v>30</v>
      </c>
      <c r="O115" s="83"/>
      <c r="P115" s="82">
        <v>30</v>
      </c>
      <c r="Q115" s="83"/>
      <c r="R115" s="82">
        <v>30</v>
      </c>
      <c r="S115" s="83"/>
      <c r="T115" s="82">
        <v>30</v>
      </c>
      <c r="U115" s="83"/>
      <c r="V115" s="82">
        <v>30</v>
      </c>
      <c r="W115" s="83"/>
      <c r="X115" s="82">
        <v>30</v>
      </c>
      <c r="Y115" s="83"/>
      <c r="Z115" s="82">
        <v>30</v>
      </c>
      <c r="AA115" s="83"/>
      <c r="AB115" s="82">
        <v>30</v>
      </c>
      <c r="AC115" s="83"/>
      <c r="AD115" s="82">
        <v>30</v>
      </c>
      <c r="AE115" s="83"/>
      <c r="AF115" s="82">
        <v>30</v>
      </c>
      <c r="AG115" s="83"/>
      <c r="AH115" s="82">
        <v>30</v>
      </c>
      <c r="AI115" s="83"/>
    </row>
    <row r="116" spans="1:35" ht="25.5" x14ac:dyDescent="0.25">
      <c r="A116" s="11" t="s">
        <v>133</v>
      </c>
      <c r="B116" s="27" t="s">
        <v>134</v>
      </c>
      <c r="C116" s="18" t="s">
        <v>135</v>
      </c>
      <c r="D116" s="25">
        <f>D17</f>
        <v>100</v>
      </c>
      <c r="E116" s="26">
        <f>E17</f>
        <v>32</v>
      </c>
      <c r="F116" s="25">
        <f t="shared" ref="F116:AI116" si="4">F17</f>
        <v>0</v>
      </c>
      <c r="G116" s="26">
        <f t="shared" si="4"/>
        <v>22</v>
      </c>
      <c r="H116" s="25">
        <f t="shared" si="4"/>
        <v>30</v>
      </c>
      <c r="I116" s="26">
        <f t="shared" si="4"/>
        <v>0</v>
      </c>
      <c r="J116" s="25">
        <f t="shared" si="4"/>
        <v>14</v>
      </c>
      <c r="K116" s="26">
        <f t="shared" si="4"/>
        <v>0</v>
      </c>
      <c r="L116" s="25">
        <f t="shared" si="4"/>
        <v>1</v>
      </c>
      <c r="M116" s="26">
        <f t="shared" si="4"/>
        <v>0</v>
      </c>
      <c r="N116" s="25">
        <f t="shared" si="4"/>
        <v>19</v>
      </c>
      <c r="O116" s="26">
        <f t="shared" si="4"/>
        <v>0</v>
      </c>
      <c r="P116" s="25">
        <f t="shared" si="4"/>
        <v>0</v>
      </c>
      <c r="Q116" s="26">
        <f t="shared" si="4"/>
        <v>0</v>
      </c>
      <c r="R116" s="25">
        <f t="shared" si="4"/>
        <v>4</v>
      </c>
      <c r="S116" s="26">
        <f t="shared" si="4"/>
        <v>0</v>
      </c>
      <c r="T116" s="25">
        <f t="shared" si="4"/>
        <v>5</v>
      </c>
      <c r="U116" s="26">
        <f t="shared" si="4"/>
        <v>1</v>
      </c>
      <c r="V116" s="25">
        <f t="shared" si="4"/>
        <v>5</v>
      </c>
      <c r="W116" s="26">
        <f t="shared" si="4"/>
        <v>2</v>
      </c>
      <c r="X116" s="25">
        <f t="shared" si="4"/>
        <v>0</v>
      </c>
      <c r="Y116" s="26">
        <f t="shared" si="4"/>
        <v>25</v>
      </c>
      <c r="Z116" s="25">
        <f t="shared" si="4"/>
        <v>31</v>
      </c>
      <c r="AA116" s="26">
        <f t="shared" si="4"/>
        <v>0</v>
      </c>
      <c r="AB116" s="25">
        <f t="shared" si="4"/>
        <v>0</v>
      </c>
      <c r="AC116" s="26">
        <f t="shared" si="4"/>
        <v>8</v>
      </c>
      <c r="AD116" s="25">
        <f t="shared" si="4"/>
        <v>69</v>
      </c>
      <c r="AE116" s="26">
        <f t="shared" si="4"/>
        <v>0</v>
      </c>
      <c r="AF116" s="25">
        <f t="shared" si="4"/>
        <v>0</v>
      </c>
      <c r="AG116" s="26">
        <f t="shared" si="4"/>
        <v>0</v>
      </c>
      <c r="AH116" s="25">
        <f t="shared" si="4"/>
        <v>278</v>
      </c>
      <c r="AI116" s="26">
        <f t="shared" si="4"/>
        <v>90</v>
      </c>
    </row>
    <row r="117" spans="1:35" x14ac:dyDescent="0.25">
      <c r="A117" s="11" t="s">
        <v>136</v>
      </c>
      <c r="B117" s="84" t="s">
        <v>137</v>
      </c>
      <c r="C117" s="85"/>
      <c r="D117" s="86">
        <f>(D114+E114)/(D115*31)*100</f>
        <v>33.44086021505376</v>
      </c>
      <c r="E117" s="87"/>
      <c r="F117" s="86">
        <f>(F114+G114)/(F115*28)*100</f>
        <v>85.476190476190467</v>
      </c>
      <c r="G117" s="87"/>
      <c r="H117" s="86">
        <f>(H114+I114)/(H115*31)*100</f>
        <v>103.87096774193549</v>
      </c>
      <c r="I117" s="87"/>
      <c r="J117" s="86">
        <f>(J114+K114)/(J115*30)*100</f>
        <v>122.77777777777779</v>
      </c>
      <c r="K117" s="87"/>
      <c r="L117" s="86">
        <f>(L114+M114)/(L115*30)*100</f>
        <v>107.77777777777777</v>
      </c>
      <c r="M117" s="87"/>
      <c r="N117" s="86">
        <f>(N114+O114)/(N115*30)*100</f>
        <v>37.333333333333336</v>
      </c>
      <c r="O117" s="87"/>
      <c r="P117" s="86">
        <f>(P114+Q114)/(P115*30)*100</f>
        <v>123.33333333333334</v>
      </c>
      <c r="Q117" s="87"/>
      <c r="R117" s="86">
        <f>(R114+S114)/(R115*31)*100</f>
        <v>7.096774193548387</v>
      </c>
      <c r="S117" s="87"/>
      <c r="T117" s="86">
        <f>(T114+U114)/(T115*30)*100</f>
        <v>3.6666666666666665</v>
      </c>
      <c r="U117" s="87"/>
      <c r="V117" s="86">
        <f>(V114+W114)/(V115*31)*100</f>
        <v>54.623655913978496</v>
      </c>
      <c r="W117" s="87"/>
      <c r="X117" s="86">
        <f>(X114+Y114)/(X115*31)*100</f>
        <v>18.494623655913976</v>
      </c>
      <c r="Y117" s="87"/>
      <c r="Z117" s="86">
        <f>(Z114+AA114)/(Z115*30)*100</f>
        <v>98.444444444444443</v>
      </c>
      <c r="AA117" s="87"/>
      <c r="AB117" s="86">
        <f>(AB114+AC114)/(AB115*31)*100</f>
        <v>11.827956989247312</v>
      </c>
      <c r="AC117" s="87"/>
      <c r="AD117" s="86">
        <f>(AD114+AE114)/(AD115*30)*100</f>
        <v>49.888888888888886</v>
      </c>
      <c r="AE117" s="87"/>
      <c r="AF117" s="86">
        <f>(AF114+AG114)/(AF115*31)*100</f>
        <v>0</v>
      </c>
      <c r="AG117" s="87"/>
      <c r="AH117" s="86">
        <f>(AH114+AI114)/(AH115*365)*100</f>
        <v>70.68493150684931</v>
      </c>
      <c r="AI117" s="87"/>
    </row>
    <row r="118" spans="1:35" x14ac:dyDescent="0.25">
      <c r="A118" s="11" t="s">
        <v>138</v>
      </c>
      <c r="B118" s="84" t="s">
        <v>139</v>
      </c>
      <c r="C118" s="85"/>
      <c r="D118" s="86">
        <f>(D36+D37+E36+E37)/(D116+E116)</f>
        <v>1.4242424242424243</v>
      </c>
      <c r="E118" s="87"/>
      <c r="F118" s="86">
        <f>(F36+F37+G36+G37)/(F116+G116)</f>
        <v>33.863636363636367</v>
      </c>
      <c r="G118" s="87"/>
      <c r="H118" s="86">
        <f>(H36+H37+I36+I37)/(H116+I116)</f>
        <v>37.866666666666667</v>
      </c>
      <c r="I118" s="87"/>
      <c r="J118" s="86">
        <f>(J36+J37+K36+K37)/(J116+K116)</f>
        <v>33.142857142857146</v>
      </c>
      <c r="K118" s="87"/>
      <c r="L118" s="86">
        <f>(L36+L37+M36+M37)/(L116+M116)</f>
        <v>6</v>
      </c>
      <c r="M118" s="87"/>
      <c r="N118" s="86">
        <f>(N36+N37+O36+O37)/(N116+O116)</f>
        <v>40.157894736842103</v>
      </c>
      <c r="O118" s="87"/>
      <c r="P118" s="86" t="e">
        <f>(P36+P37+Q36+Q37)/(P116+Q116)</f>
        <v>#DIV/0!</v>
      </c>
      <c r="Q118" s="87"/>
      <c r="R118" s="86">
        <f>(R36+R37+S36+S37)/(R116+S116)</f>
        <v>58.75</v>
      </c>
      <c r="S118" s="87"/>
      <c r="T118" s="86">
        <f>(T36+T37+U36+U37)/(T116+U116)</f>
        <v>4.5</v>
      </c>
      <c r="U118" s="87"/>
      <c r="V118" s="86">
        <f>(V36+V37+W36+W37)/(V116+W116)</f>
        <v>45.714285714285715</v>
      </c>
      <c r="W118" s="87"/>
      <c r="X118" s="86">
        <f>(X36+X37+Y36+Y37)/(X116+Y116)</f>
        <v>6.24</v>
      </c>
      <c r="Y118" s="87"/>
      <c r="Z118" s="86">
        <f>(Z36+Z37+AA36+AA37)/(Z116+AA116)</f>
        <v>27.193548387096776</v>
      </c>
      <c r="AA118" s="87"/>
      <c r="AB118" s="86">
        <f>(AB36+AB37+AC36+AC37)/(AB116+AC116)</f>
        <v>48</v>
      </c>
      <c r="AC118" s="87"/>
      <c r="AD118" s="86">
        <f>(AD36+AD37+AE36+AE37)/(AD116+AE116)</f>
        <v>5.8115942028985508</v>
      </c>
      <c r="AE118" s="87"/>
      <c r="AF118" s="86" t="e">
        <f>(AF36+AF37+AG36+AG37)/(AF116+AG116)</f>
        <v>#DIV/0!</v>
      </c>
      <c r="AG118" s="87"/>
      <c r="AH118" s="86">
        <f>(AH36+AH37+AI36+AI37)/(AH116+AI116)</f>
        <v>15.402173913043478</v>
      </c>
      <c r="AI118" s="87"/>
    </row>
    <row r="119" spans="1:35" x14ac:dyDescent="0.25">
      <c r="A119" s="11" t="s">
        <v>140</v>
      </c>
      <c r="B119" s="84" t="s">
        <v>141</v>
      </c>
      <c r="C119" s="85"/>
      <c r="D119" s="86">
        <f>((D115*31)-D114-E114)/(D116+E116)</f>
        <v>4.6893939393939394</v>
      </c>
      <c r="E119" s="87"/>
      <c r="F119" s="86">
        <f>((F115*28)-F114-G114)/(F116+G116)</f>
        <v>5.5454545454545459</v>
      </c>
      <c r="G119" s="87"/>
      <c r="H119" s="86">
        <f>((H115*31)-H114-I114)/(H116+I116)</f>
        <v>-1.2</v>
      </c>
      <c r="I119" s="87"/>
      <c r="J119" s="86">
        <f>((J115*30)-J114-K114)/(J116+K116)</f>
        <v>-14.642857142857142</v>
      </c>
      <c r="K119" s="87"/>
      <c r="L119" s="86">
        <f>((L115*30)-L114-M114)/(L116+M116)</f>
        <v>-70</v>
      </c>
      <c r="M119" s="87"/>
      <c r="N119" s="86">
        <f>((N115*30)-N114-O114)/(N116+O116)</f>
        <v>29.684210526315791</v>
      </c>
      <c r="O119" s="87"/>
      <c r="P119" s="86" t="e">
        <f>((P115*30)-P114-Q114)/(P116+Q116)</f>
        <v>#DIV/0!</v>
      </c>
      <c r="Q119" s="87"/>
      <c r="R119" s="86">
        <f>((R115*31)-R114-S114)/(R116+S116)</f>
        <v>216</v>
      </c>
      <c r="S119" s="87"/>
      <c r="T119" s="86">
        <f>((T115*30)-T114-U114)/(T116+U116)</f>
        <v>144.5</v>
      </c>
      <c r="U119" s="87"/>
      <c r="V119" s="86">
        <f>((V115*31)-V114-W114)/(V116+W116)</f>
        <v>60.285714285714285</v>
      </c>
      <c r="W119" s="87"/>
      <c r="X119" s="86">
        <f>((X115*31)-X114-Y114)/(X116+Y116)</f>
        <v>30.32</v>
      </c>
      <c r="Y119" s="87"/>
      <c r="Z119" s="86">
        <f>((Z115*30)-Z114-AA114)/(Z116+AA116)</f>
        <v>0.45161290322580644</v>
      </c>
      <c r="AA119" s="87"/>
      <c r="AB119" s="86">
        <f>((AB115*31)-AB114-AC114)/(AB116+AC116)</f>
        <v>102.5</v>
      </c>
      <c r="AC119" s="87"/>
      <c r="AD119" s="86">
        <f>((AD115*30)-AD114-AE114)/(AD116+AE116)</f>
        <v>6.5362318840579707</v>
      </c>
      <c r="AE119" s="87"/>
      <c r="AF119" s="86" t="e">
        <f>((AF115*31)-AF114-AG114)/(AF116+AG116)</f>
        <v>#DIV/0!</v>
      </c>
      <c r="AG119" s="87"/>
      <c r="AH119" s="86">
        <f>((AH115*365)-AH114-AI114)/(AH116+AI116)</f>
        <v>8.7228260869565215</v>
      </c>
      <c r="AI119" s="87"/>
    </row>
    <row r="120" spans="1:35" x14ac:dyDescent="0.25">
      <c r="A120" s="11" t="s">
        <v>142</v>
      </c>
      <c r="B120" s="84" t="s">
        <v>143</v>
      </c>
      <c r="C120" s="85"/>
      <c r="D120" s="86">
        <f>(D116+E116)/D115</f>
        <v>4.4000000000000004</v>
      </c>
      <c r="E120" s="87"/>
      <c r="F120" s="86">
        <f>(F116+G116)/F115</f>
        <v>0.73333333333333328</v>
      </c>
      <c r="G120" s="87"/>
      <c r="H120" s="86">
        <f>(H116+I116)/H115</f>
        <v>1</v>
      </c>
      <c r="I120" s="87"/>
      <c r="J120" s="86">
        <f>(J116+K116)/J115</f>
        <v>0.46666666666666667</v>
      </c>
      <c r="K120" s="87"/>
      <c r="L120" s="86">
        <f>(L116+M116)/L115</f>
        <v>3.3333333333333333E-2</v>
      </c>
      <c r="M120" s="87"/>
      <c r="N120" s="86">
        <f>(N116+O116)/N115</f>
        <v>0.6333333333333333</v>
      </c>
      <c r="O120" s="87"/>
      <c r="P120" s="86">
        <f>(P116+Q116)/P115</f>
        <v>0</v>
      </c>
      <c r="Q120" s="87"/>
      <c r="R120" s="86">
        <f>(R116+S116)/R115</f>
        <v>0.13333333333333333</v>
      </c>
      <c r="S120" s="87"/>
      <c r="T120" s="86">
        <f>(T116+U116)/T115</f>
        <v>0.2</v>
      </c>
      <c r="U120" s="87"/>
      <c r="V120" s="86">
        <f>(V116+W116)/V115</f>
        <v>0.23333333333333334</v>
      </c>
      <c r="W120" s="87"/>
      <c r="X120" s="86">
        <f>(X116+Y116)/X115</f>
        <v>0.83333333333333337</v>
      </c>
      <c r="Y120" s="87"/>
      <c r="Z120" s="86">
        <f>(Z116+AA116)/Z115</f>
        <v>1.0333333333333334</v>
      </c>
      <c r="AA120" s="87"/>
      <c r="AB120" s="86">
        <f>(AB116+AC116)/AB115</f>
        <v>0.26666666666666666</v>
      </c>
      <c r="AC120" s="87"/>
      <c r="AD120" s="86">
        <f>(AD116+AE116)/AD115</f>
        <v>2.2999999999999998</v>
      </c>
      <c r="AE120" s="87"/>
      <c r="AF120" s="86">
        <f>(AF116+AG116)/AF115</f>
        <v>0</v>
      </c>
      <c r="AG120" s="87"/>
      <c r="AH120" s="86">
        <f>(AH116+AI116)/AH115/12</f>
        <v>1.0222222222222224</v>
      </c>
      <c r="AI120" s="87"/>
    </row>
  </sheetData>
  <mergeCells count="104">
    <mergeCell ref="A1:AI2"/>
    <mergeCell ref="A5:A7"/>
    <mergeCell ref="B5:C7"/>
    <mergeCell ref="D5:AG5"/>
    <mergeCell ref="AH5:AI6"/>
    <mergeCell ref="D6:E6"/>
    <mergeCell ref="F6:G6"/>
    <mergeCell ref="H6:I6"/>
    <mergeCell ref="J6:K6"/>
    <mergeCell ref="L6:M6"/>
    <mergeCell ref="Z6:AA6"/>
    <mergeCell ref="AB6:AC6"/>
    <mergeCell ref="AD6:AE6"/>
    <mergeCell ref="AF6:AG6"/>
    <mergeCell ref="D115:E115"/>
    <mergeCell ref="F115:G115"/>
    <mergeCell ref="H115:I115"/>
    <mergeCell ref="J115:K115"/>
    <mergeCell ref="L115:M115"/>
    <mergeCell ref="N115:O115"/>
    <mergeCell ref="N6:O6"/>
    <mergeCell ref="P6:Q6"/>
    <mergeCell ref="R6:S6"/>
    <mergeCell ref="T6:U6"/>
    <mergeCell ref="V6:W6"/>
    <mergeCell ref="X6:Y6"/>
    <mergeCell ref="AB115:AC115"/>
    <mergeCell ref="AD115:AE115"/>
    <mergeCell ref="AF115:AG115"/>
    <mergeCell ref="AH115:AI115"/>
    <mergeCell ref="B117:C117"/>
    <mergeCell ref="D117:E117"/>
    <mergeCell ref="F117:G117"/>
    <mergeCell ref="H117:I117"/>
    <mergeCell ref="J117:K117"/>
    <mergeCell ref="L117:M117"/>
    <mergeCell ref="P115:Q115"/>
    <mergeCell ref="R115:S115"/>
    <mergeCell ref="T115:U115"/>
    <mergeCell ref="V115:W115"/>
    <mergeCell ref="X115:Y115"/>
    <mergeCell ref="Z115:AA115"/>
    <mergeCell ref="Z117:AA117"/>
    <mergeCell ref="AB117:AC117"/>
    <mergeCell ref="AD117:AE117"/>
    <mergeCell ref="AF117:AG117"/>
    <mergeCell ref="AH117:AI117"/>
    <mergeCell ref="B118:C118"/>
    <mergeCell ref="D118:E118"/>
    <mergeCell ref="F118:G118"/>
    <mergeCell ref="H118:I118"/>
    <mergeCell ref="J118:K118"/>
    <mergeCell ref="N117:O117"/>
    <mergeCell ref="P117:Q117"/>
    <mergeCell ref="R117:S117"/>
    <mergeCell ref="T117:U117"/>
    <mergeCell ref="V117:W117"/>
    <mergeCell ref="X117:Y117"/>
    <mergeCell ref="X118:Y118"/>
    <mergeCell ref="Z118:AA118"/>
    <mergeCell ref="AB118:AC118"/>
    <mergeCell ref="AD118:AE118"/>
    <mergeCell ref="AF118:AG118"/>
    <mergeCell ref="AH118:AI118"/>
    <mergeCell ref="L118:M118"/>
    <mergeCell ref="N118:O118"/>
    <mergeCell ref="P118:Q118"/>
    <mergeCell ref="R118:S118"/>
    <mergeCell ref="T118:U118"/>
    <mergeCell ref="V118:W118"/>
    <mergeCell ref="Z119:AA119"/>
    <mergeCell ref="AB119:AC119"/>
    <mergeCell ref="AD119:AE119"/>
    <mergeCell ref="AF119:AG119"/>
    <mergeCell ref="AH119:AI119"/>
    <mergeCell ref="B120:C120"/>
    <mergeCell ref="D120:E120"/>
    <mergeCell ref="F120:G120"/>
    <mergeCell ref="H120:I120"/>
    <mergeCell ref="J120:K120"/>
    <mergeCell ref="N119:O119"/>
    <mergeCell ref="P119:Q119"/>
    <mergeCell ref="R119:S119"/>
    <mergeCell ref="T119:U119"/>
    <mergeCell ref="V119:W119"/>
    <mergeCell ref="X119:Y119"/>
    <mergeCell ref="B119:C119"/>
    <mergeCell ref="D119:E119"/>
    <mergeCell ref="F119:G119"/>
    <mergeCell ref="H119:I119"/>
    <mergeCell ref="J119:K119"/>
    <mergeCell ref="L119:M119"/>
    <mergeCell ref="X120:Y120"/>
    <mergeCell ref="Z120:AA120"/>
    <mergeCell ref="AB120:AC120"/>
    <mergeCell ref="AD120:AE120"/>
    <mergeCell ref="AF120:AG120"/>
    <mergeCell ref="AH120:AI120"/>
    <mergeCell ref="L120:M120"/>
    <mergeCell ref="N120:O120"/>
    <mergeCell ref="P120:Q120"/>
    <mergeCell ref="R120:S120"/>
    <mergeCell ref="T120:U120"/>
    <mergeCell ref="V120:W120"/>
  </mergeCells>
  <pageMargins left="0.7" right="0.7" top="0.75" bottom="0.75" header="0.3" footer="0.3"/>
  <pageSetup paperSize="9" orientation="portrait" horizontalDpi="4294967293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20"/>
  <sheetViews>
    <sheetView workbookViewId="0">
      <pane xSplit="3" ySplit="7" topLeftCell="D8" activePane="bottomRight" state="frozen"/>
      <selection pane="topRight" activeCell="D1" sqref="D1"/>
      <selection pane="bottomLeft" activeCell="A8" sqref="A8"/>
      <selection pane="bottomRight" activeCell="D8" sqref="D8:AG114"/>
    </sheetView>
  </sheetViews>
  <sheetFormatPr defaultRowHeight="15" x14ac:dyDescent="0.25"/>
  <cols>
    <col min="1" max="1" width="3.42578125" customWidth="1"/>
    <col min="2" max="2" width="2.85546875" customWidth="1"/>
    <col min="3" max="3" width="21.85546875" bestFit="1" customWidth="1"/>
    <col min="4" max="6" width="4" bestFit="1" customWidth="1"/>
    <col min="7" max="7" width="5.140625" bestFit="1" customWidth="1"/>
    <col min="8" max="8" width="5" bestFit="1" customWidth="1"/>
    <col min="9" max="9" width="4" bestFit="1" customWidth="1"/>
    <col min="10" max="10" width="5" bestFit="1" customWidth="1"/>
    <col min="11" max="11" width="4" bestFit="1" customWidth="1"/>
    <col min="12" max="12" width="5" bestFit="1" customWidth="1"/>
    <col min="13" max="16" width="4" customWidth="1"/>
    <col min="17" max="17" width="5" bestFit="1" customWidth="1"/>
    <col min="18" max="29" width="4" bestFit="1" customWidth="1"/>
    <col min="30" max="30" width="5" bestFit="1" customWidth="1"/>
    <col min="31" max="33" width="4" bestFit="1" customWidth="1"/>
    <col min="34" max="35" width="5" bestFit="1" customWidth="1"/>
  </cols>
  <sheetData>
    <row r="1" spans="1:35" x14ac:dyDescent="0.25">
      <c r="A1" s="63" t="s">
        <v>0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  <c r="AH1" s="63"/>
      <c r="AI1" s="63"/>
    </row>
    <row r="2" spans="1:35" x14ac:dyDescent="0.25">
      <c r="A2" s="63"/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63"/>
      <c r="AI2" s="63"/>
    </row>
    <row r="3" spans="1:35" x14ac:dyDescent="0.25">
      <c r="A3" s="1" t="s">
        <v>1</v>
      </c>
      <c r="B3" s="2"/>
      <c r="C3" s="1" t="s">
        <v>2</v>
      </c>
      <c r="D3" s="3"/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</row>
    <row r="4" spans="1:35" x14ac:dyDescent="0.25">
      <c r="A4" s="1"/>
      <c r="B4" s="2"/>
      <c r="C4" s="5"/>
      <c r="D4" s="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</row>
    <row r="5" spans="1:35" x14ac:dyDescent="0.25">
      <c r="A5" s="64" t="s">
        <v>3</v>
      </c>
      <c r="B5" s="67" t="s">
        <v>4</v>
      </c>
      <c r="C5" s="68"/>
      <c r="D5" s="73" t="s">
        <v>5</v>
      </c>
      <c r="E5" s="74"/>
      <c r="F5" s="74"/>
      <c r="G5" s="74"/>
      <c r="H5" s="74"/>
      <c r="I5" s="74"/>
      <c r="J5" s="74"/>
      <c r="K5" s="74"/>
      <c r="L5" s="74"/>
      <c r="M5" s="74"/>
      <c r="N5" s="74"/>
      <c r="O5" s="74"/>
      <c r="P5" s="74"/>
      <c r="Q5" s="74"/>
      <c r="R5" s="74"/>
      <c r="S5" s="74"/>
      <c r="T5" s="74"/>
      <c r="U5" s="74"/>
      <c r="V5" s="74"/>
      <c r="W5" s="74"/>
      <c r="X5" s="74"/>
      <c r="Y5" s="74"/>
      <c r="Z5" s="74"/>
      <c r="AA5" s="74"/>
      <c r="AB5" s="74"/>
      <c r="AC5" s="74"/>
      <c r="AD5" s="74"/>
      <c r="AE5" s="74"/>
      <c r="AF5" s="74"/>
      <c r="AG5" s="75"/>
      <c r="AH5" s="76" t="s">
        <v>6</v>
      </c>
      <c r="AI5" s="77"/>
    </row>
    <row r="6" spans="1:35" x14ac:dyDescent="0.25">
      <c r="A6" s="65"/>
      <c r="B6" s="69"/>
      <c r="C6" s="70"/>
      <c r="D6" s="80" t="s">
        <v>144</v>
      </c>
      <c r="E6" s="81"/>
      <c r="F6" s="80" t="s">
        <v>145</v>
      </c>
      <c r="G6" s="81"/>
      <c r="H6" s="80" t="s">
        <v>146</v>
      </c>
      <c r="I6" s="81"/>
      <c r="J6" s="80" t="s">
        <v>147</v>
      </c>
      <c r="K6" s="81"/>
      <c r="L6" s="88" t="s">
        <v>148</v>
      </c>
      <c r="M6" s="89"/>
      <c r="N6" s="88" t="s">
        <v>149</v>
      </c>
      <c r="O6" s="89"/>
      <c r="P6" s="88" t="s">
        <v>150</v>
      </c>
      <c r="Q6" s="89"/>
      <c r="R6" s="80" t="s">
        <v>151</v>
      </c>
      <c r="S6" s="81"/>
      <c r="T6" s="80" t="s">
        <v>152</v>
      </c>
      <c r="U6" s="81"/>
      <c r="V6" s="80" t="s">
        <v>153</v>
      </c>
      <c r="W6" s="81"/>
      <c r="X6" s="80" t="s">
        <v>154</v>
      </c>
      <c r="Y6" s="81"/>
      <c r="Z6" s="80" t="s">
        <v>155</v>
      </c>
      <c r="AA6" s="81"/>
      <c r="AB6" s="80" t="s">
        <v>156</v>
      </c>
      <c r="AC6" s="81"/>
      <c r="AD6" s="80" t="s">
        <v>157</v>
      </c>
      <c r="AE6" s="81"/>
      <c r="AF6" s="80" t="s">
        <v>158</v>
      </c>
      <c r="AG6" s="81"/>
      <c r="AH6" s="78"/>
      <c r="AI6" s="79"/>
    </row>
    <row r="7" spans="1:35" ht="15.75" thickBot="1" x14ac:dyDescent="0.3">
      <c r="A7" s="66"/>
      <c r="B7" s="71"/>
      <c r="C7" s="72"/>
      <c r="D7" s="6" t="s">
        <v>7</v>
      </c>
      <c r="E7" s="6" t="s">
        <v>8</v>
      </c>
      <c r="F7" s="6" t="s">
        <v>7</v>
      </c>
      <c r="G7" s="6" t="s">
        <v>8</v>
      </c>
      <c r="H7" s="6" t="s">
        <v>7</v>
      </c>
      <c r="I7" s="6" t="s">
        <v>8</v>
      </c>
      <c r="J7" s="6" t="s">
        <v>7</v>
      </c>
      <c r="K7" s="6" t="s">
        <v>8</v>
      </c>
      <c r="L7" s="6" t="s">
        <v>7</v>
      </c>
      <c r="M7" s="6" t="s">
        <v>8</v>
      </c>
      <c r="N7" s="6" t="s">
        <v>7</v>
      </c>
      <c r="O7" s="6" t="s">
        <v>8</v>
      </c>
      <c r="P7" s="6" t="s">
        <v>7</v>
      </c>
      <c r="Q7" s="6" t="s">
        <v>8</v>
      </c>
      <c r="R7" s="6" t="s">
        <v>7</v>
      </c>
      <c r="S7" s="6" t="s">
        <v>8</v>
      </c>
      <c r="T7" s="6" t="s">
        <v>7</v>
      </c>
      <c r="U7" s="6" t="s">
        <v>8</v>
      </c>
      <c r="V7" s="6" t="s">
        <v>7</v>
      </c>
      <c r="W7" s="6" t="s">
        <v>8</v>
      </c>
      <c r="X7" s="6" t="s">
        <v>7</v>
      </c>
      <c r="Y7" s="6" t="s">
        <v>8</v>
      </c>
      <c r="Z7" s="6" t="s">
        <v>7</v>
      </c>
      <c r="AA7" s="6" t="s">
        <v>8</v>
      </c>
      <c r="AB7" s="6" t="s">
        <v>7</v>
      </c>
      <c r="AC7" s="6" t="s">
        <v>8</v>
      </c>
      <c r="AD7" s="6" t="s">
        <v>7</v>
      </c>
      <c r="AE7" s="6" t="s">
        <v>8</v>
      </c>
      <c r="AF7" s="6" t="s">
        <v>7</v>
      </c>
      <c r="AG7" s="6" t="s">
        <v>8</v>
      </c>
      <c r="AH7" s="6" t="s">
        <v>7</v>
      </c>
      <c r="AI7" s="6" t="s">
        <v>8</v>
      </c>
    </row>
    <row r="8" spans="1:35" ht="15.75" thickTop="1" x14ac:dyDescent="0.25">
      <c r="A8" s="7" t="s">
        <v>9</v>
      </c>
      <c r="B8" s="8" t="s">
        <v>10</v>
      </c>
      <c r="C8" s="9"/>
      <c r="D8" s="10">
        <v>87</v>
      </c>
      <c r="E8" s="10">
        <v>27</v>
      </c>
      <c r="F8" s="10">
        <v>0</v>
      </c>
      <c r="G8" s="10">
        <v>44</v>
      </c>
      <c r="H8" s="10">
        <v>48</v>
      </c>
      <c r="I8" s="10">
        <v>0</v>
      </c>
      <c r="J8" s="10">
        <v>36</v>
      </c>
      <c r="K8" s="10">
        <v>0</v>
      </c>
      <c r="L8" s="10">
        <v>42</v>
      </c>
      <c r="M8" s="10">
        <v>0</v>
      </c>
      <c r="N8" s="10">
        <v>23</v>
      </c>
      <c r="O8" s="10">
        <v>0</v>
      </c>
      <c r="P8" s="10">
        <v>0</v>
      </c>
      <c r="Q8" s="10">
        <v>37</v>
      </c>
      <c r="R8" s="10">
        <v>1</v>
      </c>
      <c r="S8" s="10">
        <v>0</v>
      </c>
      <c r="T8" s="10">
        <v>4</v>
      </c>
      <c r="U8" s="10">
        <v>5</v>
      </c>
      <c r="V8" s="10">
        <v>6</v>
      </c>
      <c r="W8" s="10">
        <v>10</v>
      </c>
      <c r="X8" s="10">
        <v>0</v>
      </c>
      <c r="Y8" s="10">
        <v>17</v>
      </c>
      <c r="Z8" s="10">
        <v>47</v>
      </c>
      <c r="AA8" s="10">
        <v>0</v>
      </c>
      <c r="AB8" s="10">
        <v>0</v>
      </c>
      <c r="AC8" s="10">
        <v>7</v>
      </c>
      <c r="AD8" s="10">
        <v>73</v>
      </c>
      <c r="AE8" s="10">
        <v>0</v>
      </c>
      <c r="AF8" s="10">
        <v>5</v>
      </c>
      <c r="AG8" s="10">
        <v>0</v>
      </c>
      <c r="AH8" s="10">
        <f>SUMIF($D$7:$AG$7,"L",D8:AG8)</f>
        <v>372</v>
      </c>
      <c r="AI8" s="10">
        <f>SUMIF($D$7:$AG$7,"P",D8:AG8)</f>
        <v>147</v>
      </c>
    </row>
    <row r="9" spans="1:35" x14ac:dyDescent="0.25">
      <c r="A9" s="11"/>
      <c r="B9" s="27"/>
      <c r="C9" s="13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</row>
    <row r="10" spans="1:35" x14ac:dyDescent="0.25">
      <c r="A10" s="11" t="s">
        <v>11</v>
      </c>
      <c r="B10" s="14" t="s">
        <v>12</v>
      </c>
      <c r="C10" s="13"/>
      <c r="D10" s="10">
        <v>7</v>
      </c>
      <c r="E10" s="10">
        <v>2</v>
      </c>
      <c r="F10" s="10">
        <v>0</v>
      </c>
      <c r="G10" s="10">
        <v>44</v>
      </c>
      <c r="H10" s="10">
        <v>35</v>
      </c>
      <c r="I10" s="10">
        <v>0</v>
      </c>
      <c r="J10" s="10">
        <v>29</v>
      </c>
      <c r="K10" s="10">
        <v>0</v>
      </c>
      <c r="L10" s="10">
        <v>34</v>
      </c>
      <c r="M10" s="10">
        <v>0</v>
      </c>
      <c r="N10" s="10">
        <v>6</v>
      </c>
      <c r="O10" s="10">
        <v>0</v>
      </c>
      <c r="P10" s="10">
        <v>0</v>
      </c>
      <c r="Q10" s="10">
        <v>37</v>
      </c>
      <c r="R10" s="10">
        <v>1</v>
      </c>
      <c r="S10" s="10">
        <v>0</v>
      </c>
      <c r="T10" s="10">
        <v>1</v>
      </c>
      <c r="U10" s="10">
        <v>1</v>
      </c>
      <c r="V10" s="10">
        <v>5</v>
      </c>
      <c r="W10" s="10">
        <v>9</v>
      </c>
      <c r="X10" s="10">
        <v>0</v>
      </c>
      <c r="Y10" s="10">
        <v>17</v>
      </c>
      <c r="Z10" s="10">
        <v>23</v>
      </c>
      <c r="AA10" s="10">
        <v>0</v>
      </c>
      <c r="AB10" s="10">
        <v>0</v>
      </c>
      <c r="AC10" s="10">
        <v>7</v>
      </c>
      <c r="AD10" s="10">
        <v>19</v>
      </c>
      <c r="AE10" s="10">
        <v>0</v>
      </c>
      <c r="AF10" s="10">
        <v>1</v>
      </c>
      <c r="AG10" s="10">
        <v>0</v>
      </c>
      <c r="AH10" s="10">
        <f>SUMIF($D$7:$AG$7,"L",D10:AG10)</f>
        <v>161</v>
      </c>
      <c r="AI10" s="10">
        <f t="shared" ref="AI10:AI70" si="0">SUMIF($D$7:$AG$7,"P",D10:AG10)</f>
        <v>117</v>
      </c>
    </row>
    <row r="11" spans="1:35" x14ac:dyDescent="0.25">
      <c r="A11" s="11"/>
      <c r="B11" s="27"/>
      <c r="C11" s="13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</row>
    <row r="12" spans="1:35" x14ac:dyDescent="0.25">
      <c r="A12" s="11" t="s">
        <v>13</v>
      </c>
      <c r="B12" s="14" t="s">
        <v>14</v>
      </c>
      <c r="C12" s="13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</row>
    <row r="13" spans="1:35" x14ac:dyDescent="0.25">
      <c r="A13" s="11"/>
      <c r="B13" s="27" t="s">
        <v>15</v>
      </c>
      <c r="C13" s="13" t="s">
        <v>16</v>
      </c>
      <c r="D13" s="10">
        <v>0</v>
      </c>
      <c r="E13" s="10">
        <v>0</v>
      </c>
      <c r="F13" s="10">
        <v>0</v>
      </c>
      <c r="G13" s="10">
        <v>0</v>
      </c>
      <c r="H13" s="10">
        <v>0</v>
      </c>
      <c r="I13" s="10">
        <v>0</v>
      </c>
      <c r="J13" s="10">
        <v>0</v>
      </c>
      <c r="K13" s="10">
        <v>0</v>
      </c>
      <c r="L13" s="10">
        <v>0</v>
      </c>
      <c r="M13" s="10">
        <v>0</v>
      </c>
      <c r="N13" s="10">
        <v>0</v>
      </c>
      <c r="O13" s="10">
        <v>0</v>
      </c>
      <c r="P13" s="10">
        <v>37</v>
      </c>
      <c r="Q13" s="10">
        <v>37</v>
      </c>
      <c r="R13" s="10">
        <v>0</v>
      </c>
      <c r="S13" s="10">
        <v>0</v>
      </c>
      <c r="T13" s="10">
        <v>0</v>
      </c>
      <c r="U13" s="10">
        <v>0</v>
      </c>
      <c r="V13" s="10">
        <v>0</v>
      </c>
      <c r="W13" s="10">
        <v>0</v>
      </c>
      <c r="X13" s="10">
        <v>0</v>
      </c>
      <c r="Y13" s="10">
        <v>0</v>
      </c>
      <c r="Z13" s="10">
        <v>0</v>
      </c>
      <c r="AA13" s="10">
        <v>0</v>
      </c>
      <c r="AB13" s="10">
        <v>0</v>
      </c>
      <c r="AC13" s="10">
        <v>0</v>
      </c>
      <c r="AD13" s="10">
        <v>0</v>
      </c>
      <c r="AE13" s="10">
        <v>0</v>
      </c>
      <c r="AF13" s="10">
        <v>0</v>
      </c>
      <c r="AG13" s="10">
        <v>0</v>
      </c>
      <c r="AH13" s="10">
        <f t="shared" ref="AH13:AH70" si="1">SUMIF($D$7:$AG$7,"L",D13:AG13)</f>
        <v>37</v>
      </c>
      <c r="AI13" s="10">
        <f t="shared" si="0"/>
        <v>37</v>
      </c>
    </row>
    <row r="14" spans="1:35" x14ac:dyDescent="0.25">
      <c r="A14" s="11"/>
      <c r="B14" s="27" t="s">
        <v>17</v>
      </c>
      <c r="C14" s="13" t="s">
        <v>18</v>
      </c>
      <c r="D14" s="10">
        <v>80</v>
      </c>
      <c r="E14" s="10">
        <v>25</v>
      </c>
      <c r="F14" s="10">
        <v>0</v>
      </c>
      <c r="G14" s="10">
        <v>16</v>
      </c>
      <c r="H14" s="10">
        <v>13</v>
      </c>
      <c r="I14" s="10">
        <v>0</v>
      </c>
      <c r="J14" s="10">
        <v>7</v>
      </c>
      <c r="K14" s="10">
        <v>0</v>
      </c>
      <c r="L14" s="10">
        <v>8</v>
      </c>
      <c r="M14" s="10">
        <v>0</v>
      </c>
      <c r="N14" s="10">
        <v>17</v>
      </c>
      <c r="O14" s="10">
        <v>0</v>
      </c>
      <c r="P14" s="10">
        <v>0</v>
      </c>
      <c r="Q14" s="10">
        <v>0</v>
      </c>
      <c r="R14" s="10">
        <v>0</v>
      </c>
      <c r="S14" s="10">
        <v>0</v>
      </c>
      <c r="T14" s="10">
        <v>3</v>
      </c>
      <c r="U14" s="10">
        <v>4</v>
      </c>
      <c r="V14" s="10">
        <v>1</v>
      </c>
      <c r="W14" s="10">
        <v>1</v>
      </c>
      <c r="X14" s="10">
        <v>0</v>
      </c>
      <c r="Y14" s="10">
        <v>15</v>
      </c>
      <c r="Z14" s="10">
        <v>24</v>
      </c>
      <c r="AA14" s="10">
        <v>0</v>
      </c>
      <c r="AB14" s="10">
        <v>0</v>
      </c>
      <c r="AC14" s="10">
        <v>5</v>
      </c>
      <c r="AD14" s="10">
        <v>54</v>
      </c>
      <c r="AE14" s="10">
        <v>0</v>
      </c>
      <c r="AF14" s="10">
        <v>4</v>
      </c>
      <c r="AG14" s="10">
        <v>0</v>
      </c>
      <c r="AH14" s="10">
        <f t="shared" si="1"/>
        <v>211</v>
      </c>
      <c r="AI14" s="10">
        <f t="shared" si="0"/>
        <v>66</v>
      </c>
    </row>
    <row r="15" spans="1:35" x14ac:dyDescent="0.25">
      <c r="A15" s="11"/>
      <c r="B15" s="27" t="s">
        <v>19</v>
      </c>
      <c r="C15" s="13" t="s">
        <v>20</v>
      </c>
      <c r="D15" s="10">
        <v>0</v>
      </c>
      <c r="E15" s="10">
        <v>0</v>
      </c>
      <c r="F15" s="10">
        <v>0</v>
      </c>
      <c r="G15" s="10">
        <v>0</v>
      </c>
      <c r="H15" s="10">
        <v>0</v>
      </c>
      <c r="I15" s="10">
        <v>0</v>
      </c>
      <c r="J15" s="10">
        <v>0</v>
      </c>
      <c r="K15" s="10">
        <v>0</v>
      </c>
      <c r="L15" s="10">
        <v>0</v>
      </c>
      <c r="M15" s="10">
        <v>0</v>
      </c>
      <c r="N15" s="10">
        <v>0</v>
      </c>
      <c r="O15" s="10">
        <v>0</v>
      </c>
      <c r="P15" s="10">
        <v>0</v>
      </c>
      <c r="Q15" s="10">
        <v>0</v>
      </c>
      <c r="R15" s="10">
        <v>0</v>
      </c>
      <c r="S15" s="10">
        <v>0</v>
      </c>
      <c r="T15" s="10">
        <v>0</v>
      </c>
      <c r="U15" s="10">
        <v>0</v>
      </c>
      <c r="V15" s="10">
        <v>0</v>
      </c>
      <c r="W15" s="10">
        <v>0</v>
      </c>
      <c r="X15" s="10">
        <v>0</v>
      </c>
      <c r="Y15" s="10">
        <v>0</v>
      </c>
      <c r="Z15" s="10">
        <v>0</v>
      </c>
      <c r="AA15" s="10">
        <v>0</v>
      </c>
      <c r="AB15" s="10">
        <v>0</v>
      </c>
      <c r="AC15" s="10">
        <v>0</v>
      </c>
      <c r="AD15" s="10">
        <v>0</v>
      </c>
      <c r="AE15" s="10">
        <v>0</v>
      </c>
      <c r="AF15" s="10">
        <v>0</v>
      </c>
      <c r="AG15" s="10">
        <v>0</v>
      </c>
      <c r="AH15" s="10">
        <f t="shared" si="1"/>
        <v>0</v>
      </c>
      <c r="AI15" s="10">
        <f t="shared" si="0"/>
        <v>0</v>
      </c>
    </row>
    <row r="16" spans="1:35" x14ac:dyDescent="0.25">
      <c r="A16" s="11"/>
      <c r="B16" s="27"/>
      <c r="C16" s="13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</row>
    <row r="17" spans="1:35" x14ac:dyDescent="0.25">
      <c r="A17" s="11" t="s">
        <v>21</v>
      </c>
      <c r="B17" s="14" t="s">
        <v>22</v>
      </c>
      <c r="C17" s="13"/>
      <c r="D17" s="10">
        <v>81</v>
      </c>
      <c r="E17" s="10">
        <v>26</v>
      </c>
      <c r="F17" s="10">
        <v>0</v>
      </c>
      <c r="G17" s="10">
        <v>30</v>
      </c>
      <c r="H17" s="10">
        <v>24</v>
      </c>
      <c r="I17" s="10">
        <v>0</v>
      </c>
      <c r="J17" s="10">
        <v>15</v>
      </c>
      <c r="K17" s="10">
        <v>0</v>
      </c>
      <c r="L17" s="10">
        <v>7</v>
      </c>
      <c r="M17" s="10">
        <v>0</v>
      </c>
      <c r="N17" s="10">
        <v>9</v>
      </c>
      <c r="O17" s="10">
        <v>0</v>
      </c>
      <c r="P17" s="10">
        <v>0</v>
      </c>
      <c r="Q17" s="10">
        <v>0</v>
      </c>
      <c r="R17" s="10">
        <v>1</v>
      </c>
      <c r="S17" s="10">
        <v>0</v>
      </c>
      <c r="T17" s="10">
        <v>4</v>
      </c>
      <c r="U17" s="10">
        <v>4</v>
      </c>
      <c r="V17" s="10">
        <v>2</v>
      </c>
      <c r="W17" s="10">
        <v>2</v>
      </c>
      <c r="X17" s="10">
        <v>0</v>
      </c>
      <c r="Y17" s="10">
        <v>13</v>
      </c>
      <c r="Z17" s="10">
        <v>18</v>
      </c>
      <c r="AA17" s="10">
        <v>0</v>
      </c>
      <c r="AB17" s="10">
        <v>0</v>
      </c>
      <c r="AC17" s="10">
        <v>2</v>
      </c>
      <c r="AD17" s="10">
        <v>58</v>
      </c>
      <c r="AE17" s="10">
        <v>0</v>
      </c>
      <c r="AF17" s="10">
        <v>2</v>
      </c>
      <c r="AG17" s="10">
        <v>0</v>
      </c>
      <c r="AH17" s="10">
        <f t="shared" si="1"/>
        <v>221</v>
      </c>
      <c r="AI17" s="10">
        <f t="shared" si="0"/>
        <v>77</v>
      </c>
    </row>
    <row r="18" spans="1:35" x14ac:dyDescent="0.25">
      <c r="A18" s="11"/>
      <c r="B18" s="27" t="s">
        <v>15</v>
      </c>
      <c r="C18" s="13" t="s">
        <v>23</v>
      </c>
      <c r="D18" s="10">
        <v>0</v>
      </c>
      <c r="E18" s="10">
        <v>0</v>
      </c>
      <c r="F18" s="10">
        <v>0</v>
      </c>
      <c r="G18" s="10">
        <v>30</v>
      </c>
      <c r="H18" s="10">
        <v>22</v>
      </c>
      <c r="I18" s="10">
        <v>0</v>
      </c>
      <c r="J18" s="10">
        <v>13</v>
      </c>
      <c r="K18" s="10">
        <v>0</v>
      </c>
      <c r="L18" s="10">
        <v>7</v>
      </c>
      <c r="M18" s="10">
        <v>0</v>
      </c>
      <c r="N18" s="10">
        <v>9</v>
      </c>
      <c r="O18" s="10">
        <v>0</v>
      </c>
      <c r="P18" s="10">
        <v>0</v>
      </c>
      <c r="Q18" s="10">
        <v>0</v>
      </c>
      <c r="R18" s="10">
        <v>1</v>
      </c>
      <c r="S18" s="10">
        <v>0</v>
      </c>
      <c r="T18" s="10">
        <v>0</v>
      </c>
      <c r="U18" s="10">
        <v>1</v>
      </c>
      <c r="V18" s="10">
        <v>2</v>
      </c>
      <c r="W18" s="10">
        <v>2</v>
      </c>
      <c r="X18" s="10">
        <v>0</v>
      </c>
      <c r="Y18" s="10">
        <v>0</v>
      </c>
      <c r="Z18" s="10">
        <v>18</v>
      </c>
      <c r="AA18" s="10">
        <v>0</v>
      </c>
      <c r="AB18" s="10">
        <v>0</v>
      </c>
      <c r="AC18" s="10">
        <v>2</v>
      </c>
      <c r="AD18" s="10">
        <v>2</v>
      </c>
      <c r="AE18" s="10">
        <v>0</v>
      </c>
      <c r="AF18" s="10">
        <v>2</v>
      </c>
      <c r="AG18" s="10">
        <v>0</v>
      </c>
      <c r="AH18" s="10">
        <f t="shared" si="1"/>
        <v>76</v>
      </c>
      <c r="AI18" s="10">
        <f t="shared" si="0"/>
        <v>35</v>
      </c>
    </row>
    <row r="19" spans="1:35" x14ac:dyDescent="0.25">
      <c r="A19" s="11"/>
      <c r="B19" s="27" t="s">
        <v>17</v>
      </c>
      <c r="C19" s="13" t="s">
        <v>24</v>
      </c>
      <c r="D19" s="10">
        <v>0</v>
      </c>
      <c r="E19" s="10">
        <v>0</v>
      </c>
      <c r="F19" s="10">
        <v>0</v>
      </c>
      <c r="G19" s="10">
        <v>0</v>
      </c>
      <c r="H19" s="10">
        <v>0</v>
      </c>
      <c r="I19" s="10">
        <v>0</v>
      </c>
      <c r="J19" s="10">
        <v>0</v>
      </c>
      <c r="K19" s="10">
        <v>0</v>
      </c>
      <c r="L19" s="10">
        <v>0</v>
      </c>
      <c r="M19" s="10">
        <v>0</v>
      </c>
      <c r="N19" s="10">
        <v>0</v>
      </c>
      <c r="O19" s="10">
        <v>0</v>
      </c>
      <c r="P19" s="10">
        <v>0</v>
      </c>
      <c r="Q19" s="10">
        <v>0</v>
      </c>
      <c r="R19" s="10">
        <v>0</v>
      </c>
      <c r="S19" s="10">
        <v>0</v>
      </c>
      <c r="T19" s="10">
        <v>0</v>
      </c>
      <c r="U19" s="10">
        <v>0</v>
      </c>
      <c r="V19" s="10">
        <v>0</v>
      </c>
      <c r="W19" s="10">
        <v>0</v>
      </c>
      <c r="X19" s="10">
        <v>0</v>
      </c>
      <c r="Y19" s="10">
        <v>0</v>
      </c>
      <c r="Z19" s="10">
        <v>0</v>
      </c>
      <c r="AA19" s="10">
        <v>0</v>
      </c>
      <c r="AB19" s="10">
        <v>0</v>
      </c>
      <c r="AC19" s="10">
        <v>0</v>
      </c>
      <c r="AD19" s="10">
        <v>0</v>
      </c>
      <c r="AE19" s="10">
        <v>0</v>
      </c>
      <c r="AF19" s="10">
        <v>0</v>
      </c>
      <c r="AG19" s="10">
        <v>0</v>
      </c>
      <c r="AH19" s="10">
        <f t="shared" si="1"/>
        <v>0</v>
      </c>
      <c r="AI19" s="10">
        <f t="shared" si="0"/>
        <v>0</v>
      </c>
    </row>
    <row r="20" spans="1:35" x14ac:dyDescent="0.25">
      <c r="A20" s="11"/>
      <c r="B20" s="27" t="s">
        <v>19</v>
      </c>
      <c r="C20" s="13" t="s">
        <v>25</v>
      </c>
      <c r="D20" s="10">
        <v>0</v>
      </c>
      <c r="E20" s="10">
        <v>0</v>
      </c>
      <c r="F20" s="10">
        <v>0</v>
      </c>
      <c r="G20" s="10">
        <v>0</v>
      </c>
      <c r="H20" s="10">
        <v>0</v>
      </c>
      <c r="I20" s="10">
        <v>0</v>
      </c>
      <c r="J20" s="10">
        <v>1</v>
      </c>
      <c r="K20" s="10">
        <v>0</v>
      </c>
      <c r="L20" s="10">
        <v>0</v>
      </c>
      <c r="M20" s="10">
        <v>0</v>
      </c>
      <c r="N20" s="10">
        <v>0</v>
      </c>
      <c r="O20" s="10">
        <v>0</v>
      </c>
      <c r="P20" s="10">
        <v>0</v>
      </c>
      <c r="Q20" s="10">
        <v>0</v>
      </c>
      <c r="R20" s="10">
        <v>0</v>
      </c>
      <c r="S20" s="10">
        <v>0</v>
      </c>
      <c r="T20" s="10">
        <v>0</v>
      </c>
      <c r="U20" s="10">
        <v>0</v>
      </c>
      <c r="V20" s="10">
        <v>0</v>
      </c>
      <c r="W20" s="10">
        <v>0</v>
      </c>
      <c r="X20" s="10">
        <v>0</v>
      </c>
      <c r="Y20" s="10">
        <v>0</v>
      </c>
      <c r="Z20" s="10">
        <v>0</v>
      </c>
      <c r="AA20" s="10">
        <v>0</v>
      </c>
      <c r="AB20" s="10">
        <v>0</v>
      </c>
      <c r="AC20" s="10">
        <v>0</v>
      </c>
      <c r="AD20" s="10">
        <v>0</v>
      </c>
      <c r="AE20" s="10">
        <v>0</v>
      </c>
      <c r="AF20" s="10">
        <v>0</v>
      </c>
      <c r="AG20" s="10">
        <v>0</v>
      </c>
      <c r="AH20" s="10">
        <f t="shared" si="1"/>
        <v>1</v>
      </c>
      <c r="AI20" s="10">
        <f t="shared" si="0"/>
        <v>0</v>
      </c>
    </row>
    <row r="21" spans="1:35" x14ac:dyDescent="0.25">
      <c r="A21" s="11"/>
      <c r="B21" s="27" t="s">
        <v>26</v>
      </c>
      <c r="C21" s="13" t="s">
        <v>27</v>
      </c>
      <c r="D21" s="10">
        <v>0</v>
      </c>
      <c r="E21" s="10">
        <v>0</v>
      </c>
      <c r="F21" s="10">
        <v>0</v>
      </c>
      <c r="G21" s="10">
        <v>0</v>
      </c>
      <c r="H21" s="10">
        <v>0</v>
      </c>
      <c r="I21" s="10">
        <v>0</v>
      </c>
      <c r="J21" s="10">
        <v>0</v>
      </c>
      <c r="K21" s="10">
        <v>0</v>
      </c>
      <c r="L21" s="10">
        <v>0</v>
      </c>
      <c r="M21" s="10">
        <v>0</v>
      </c>
      <c r="N21" s="10">
        <v>0</v>
      </c>
      <c r="O21" s="10">
        <v>0</v>
      </c>
      <c r="P21" s="10">
        <v>0</v>
      </c>
      <c r="Q21" s="10">
        <v>0</v>
      </c>
      <c r="R21" s="10">
        <v>0</v>
      </c>
      <c r="S21" s="10">
        <v>0</v>
      </c>
      <c r="T21" s="10">
        <v>2</v>
      </c>
      <c r="U21" s="10">
        <v>0</v>
      </c>
      <c r="V21" s="10">
        <v>0</v>
      </c>
      <c r="W21" s="10">
        <v>0</v>
      </c>
      <c r="X21" s="10">
        <v>0</v>
      </c>
      <c r="Y21" s="10">
        <v>0</v>
      </c>
      <c r="Z21" s="10">
        <v>0</v>
      </c>
      <c r="AA21" s="10">
        <v>0</v>
      </c>
      <c r="AB21" s="10">
        <v>0</v>
      </c>
      <c r="AC21" s="10">
        <v>0</v>
      </c>
      <c r="AD21" s="10">
        <v>0</v>
      </c>
      <c r="AE21" s="10">
        <v>0</v>
      </c>
      <c r="AF21" s="10">
        <v>0</v>
      </c>
      <c r="AG21" s="10">
        <v>0</v>
      </c>
      <c r="AH21" s="10">
        <f t="shared" si="1"/>
        <v>2</v>
      </c>
      <c r="AI21" s="10">
        <f t="shared" si="0"/>
        <v>0</v>
      </c>
    </row>
    <row r="22" spans="1:35" x14ac:dyDescent="0.25">
      <c r="A22" s="11"/>
      <c r="B22" s="27" t="s">
        <v>28</v>
      </c>
      <c r="C22" s="13" t="s">
        <v>29</v>
      </c>
      <c r="D22" s="10">
        <v>0</v>
      </c>
      <c r="E22" s="10">
        <v>0</v>
      </c>
      <c r="F22" s="10">
        <v>0</v>
      </c>
      <c r="G22" s="10">
        <v>0</v>
      </c>
      <c r="H22" s="10">
        <v>0</v>
      </c>
      <c r="I22" s="10">
        <v>0</v>
      </c>
      <c r="J22" s="10">
        <v>0</v>
      </c>
      <c r="K22" s="10">
        <v>0</v>
      </c>
      <c r="L22" s="10">
        <v>0</v>
      </c>
      <c r="M22" s="10">
        <v>0</v>
      </c>
      <c r="N22" s="10">
        <v>0</v>
      </c>
      <c r="O22" s="10">
        <v>0</v>
      </c>
      <c r="P22" s="10">
        <v>0</v>
      </c>
      <c r="Q22" s="10">
        <v>0</v>
      </c>
      <c r="R22" s="10">
        <v>0</v>
      </c>
      <c r="S22" s="10">
        <v>0</v>
      </c>
      <c r="T22" s="10">
        <v>0</v>
      </c>
      <c r="U22" s="10">
        <v>0</v>
      </c>
      <c r="V22" s="10">
        <v>0</v>
      </c>
      <c r="W22" s="10">
        <v>0</v>
      </c>
      <c r="X22" s="10">
        <v>0</v>
      </c>
      <c r="Y22" s="10">
        <v>0</v>
      </c>
      <c r="Z22" s="10">
        <v>0</v>
      </c>
      <c r="AA22" s="10">
        <v>0</v>
      </c>
      <c r="AB22" s="10">
        <v>0</v>
      </c>
      <c r="AC22" s="10">
        <v>0</v>
      </c>
      <c r="AD22" s="10">
        <v>0</v>
      </c>
      <c r="AE22" s="10">
        <v>0</v>
      </c>
      <c r="AF22" s="10">
        <v>0</v>
      </c>
      <c r="AG22" s="10">
        <v>0</v>
      </c>
      <c r="AH22" s="10">
        <f t="shared" si="1"/>
        <v>0</v>
      </c>
      <c r="AI22" s="10">
        <f t="shared" si="0"/>
        <v>0</v>
      </c>
    </row>
    <row r="23" spans="1:35" x14ac:dyDescent="0.25">
      <c r="A23" s="11"/>
      <c r="B23" s="27" t="s">
        <v>28</v>
      </c>
      <c r="C23" s="13" t="s">
        <v>30</v>
      </c>
      <c r="D23" s="10">
        <v>81</v>
      </c>
      <c r="E23" s="10">
        <v>26</v>
      </c>
      <c r="F23" s="10">
        <v>0</v>
      </c>
      <c r="G23" s="10">
        <v>1</v>
      </c>
      <c r="H23" s="10">
        <v>1</v>
      </c>
      <c r="I23" s="10">
        <v>0</v>
      </c>
      <c r="J23" s="10">
        <v>1</v>
      </c>
      <c r="K23" s="10">
        <v>0</v>
      </c>
      <c r="L23" s="10">
        <v>0</v>
      </c>
      <c r="M23" s="10">
        <v>0</v>
      </c>
      <c r="N23" s="10">
        <v>0</v>
      </c>
      <c r="O23" s="10">
        <v>0</v>
      </c>
      <c r="P23" s="10">
        <v>0</v>
      </c>
      <c r="Q23" s="10">
        <v>0</v>
      </c>
      <c r="R23" s="10">
        <v>0</v>
      </c>
      <c r="S23" s="10">
        <v>0</v>
      </c>
      <c r="T23" s="10">
        <v>2</v>
      </c>
      <c r="U23" s="10">
        <v>3</v>
      </c>
      <c r="V23" s="10">
        <v>0</v>
      </c>
      <c r="W23" s="10">
        <v>1</v>
      </c>
      <c r="X23" s="10">
        <v>0</v>
      </c>
      <c r="Y23" s="10">
        <v>13</v>
      </c>
      <c r="Z23" s="10">
        <v>0</v>
      </c>
      <c r="AA23" s="10">
        <v>0</v>
      </c>
      <c r="AB23" s="10">
        <v>0</v>
      </c>
      <c r="AC23" s="10">
        <v>0</v>
      </c>
      <c r="AD23" s="10">
        <v>56</v>
      </c>
      <c r="AE23" s="10">
        <v>0</v>
      </c>
      <c r="AF23" s="10">
        <v>0</v>
      </c>
      <c r="AG23" s="10">
        <v>0</v>
      </c>
      <c r="AH23" s="10">
        <f t="shared" si="1"/>
        <v>141</v>
      </c>
      <c r="AI23" s="10">
        <f t="shared" si="0"/>
        <v>44</v>
      </c>
    </row>
    <row r="24" spans="1:35" x14ac:dyDescent="0.25">
      <c r="A24" s="11"/>
      <c r="B24" s="27"/>
      <c r="C24" s="13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</row>
    <row r="25" spans="1:35" x14ac:dyDescent="0.25">
      <c r="A25" s="11" t="s">
        <v>31</v>
      </c>
      <c r="B25" s="14" t="s">
        <v>32</v>
      </c>
      <c r="C25" s="13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</row>
    <row r="26" spans="1:35" x14ac:dyDescent="0.25">
      <c r="A26" s="11"/>
      <c r="B26" s="27" t="s">
        <v>15</v>
      </c>
      <c r="C26" s="13" t="s">
        <v>33</v>
      </c>
      <c r="D26" s="10">
        <v>0</v>
      </c>
      <c r="E26" s="10">
        <v>0</v>
      </c>
      <c r="F26" s="10">
        <v>0</v>
      </c>
      <c r="G26" s="10">
        <v>0</v>
      </c>
      <c r="H26" s="10">
        <v>0</v>
      </c>
      <c r="I26" s="10">
        <v>0</v>
      </c>
      <c r="J26" s="10">
        <v>0</v>
      </c>
      <c r="K26" s="10">
        <v>0</v>
      </c>
      <c r="L26" s="10">
        <v>0</v>
      </c>
      <c r="M26" s="10">
        <v>0</v>
      </c>
      <c r="N26" s="10">
        <v>0</v>
      </c>
      <c r="O26" s="10">
        <v>0</v>
      </c>
      <c r="P26" s="10">
        <v>0</v>
      </c>
      <c r="Q26" s="10">
        <v>0</v>
      </c>
      <c r="R26" s="10">
        <v>0</v>
      </c>
      <c r="S26" s="10">
        <v>0</v>
      </c>
      <c r="T26" s="10">
        <v>0</v>
      </c>
      <c r="U26" s="10">
        <v>0</v>
      </c>
      <c r="V26" s="10">
        <v>0</v>
      </c>
      <c r="W26" s="10">
        <v>0</v>
      </c>
      <c r="X26" s="10">
        <v>0</v>
      </c>
      <c r="Y26" s="10">
        <v>0</v>
      </c>
      <c r="Z26" s="10">
        <v>0</v>
      </c>
      <c r="AA26" s="10">
        <v>0</v>
      </c>
      <c r="AB26" s="10">
        <v>0</v>
      </c>
      <c r="AC26" s="10">
        <v>0</v>
      </c>
      <c r="AD26" s="10">
        <v>0</v>
      </c>
      <c r="AE26" s="10">
        <v>0</v>
      </c>
      <c r="AF26" s="10">
        <v>0</v>
      </c>
      <c r="AG26" s="10">
        <v>0</v>
      </c>
      <c r="AH26" s="10">
        <f t="shared" si="1"/>
        <v>0</v>
      </c>
      <c r="AI26" s="10">
        <f t="shared" si="0"/>
        <v>0</v>
      </c>
    </row>
    <row r="27" spans="1:35" x14ac:dyDescent="0.25">
      <c r="A27" s="11"/>
      <c r="B27" s="27" t="s">
        <v>17</v>
      </c>
      <c r="C27" s="13" t="s">
        <v>34</v>
      </c>
      <c r="D27" s="10">
        <v>0</v>
      </c>
      <c r="E27" s="10">
        <v>0</v>
      </c>
      <c r="F27" s="10">
        <v>0</v>
      </c>
      <c r="G27" s="10">
        <v>0</v>
      </c>
      <c r="H27" s="10">
        <v>0</v>
      </c>
      <c r="I27" s="10">
        <v>0</v>
      </c>
      <c r="J27" s="10">
        <v>0</v>
      </c>
      <c r="K27" s="10">
        <v>0</v>
      </c>
      <c r="L27" s="10">
        <v>0</v>
      </c>
      <c r="M27" s="10">
        <v>0</v>
      </c>
      <c r="N27" s="10">
        <v>0</v>
      </c>
      <c r="O27" s="10">
        <v>0</v>
      </c>
      <c r="P27" s="10">
        <v>0</v>
      </c>
      <c r="Q27" s="10">
        <v>0</v>
      </c>
      <c r="R27" s="10">
        <v>0</v>
      </c>
      <c r="S27" s="10">
        <v>0</v>
      </c>
      <c r="T27" s="10">
        <v>0</v>
      </c>
      <c r="U27" s="10">
        <v>0</v>
      </c>
      <c r="V27" s="10">
        <v>0</v>
      </c>
      <c r="W27" s="10">
        <v>0</v>
      </c>
      <c r="X27" s="10">
        <v>0</v>
      </c>
      <c r="Y27" s="10">
        <v>0</v>
      </c>
      <c r="Z27" s="10">
        <v>0</v>
      </c>
      <c r="AA27" s="10">
        <v>0</v>
      </c>
      <c r="AB27" s="10">
        <v>0</v>
      </c>
      <c r="AC27" s="10">
        <v>0</v>
      </c>
      <c r="AD27" s="10">
        <v>0</v>
      </c>
      <c r="AE27" s="10">
        <v>0</v>
      </c>
      <c r="AF27" s="10">
        <v>0</v>
      </c>
      <c r="AG27" s="10">
        <v>0</v>
      </c>
      <c r="AH27" s="10">
        <f t="shared" si="1"/>
        <v>0</v>
      </c>
      <c r="AI27" s="10">
        <f t="shared" si="0"/>
        <v>0</v>
      </c>
    </row>
    <row r="28" spans="1:35" x14ac:dyDescent="0.25">
      <c r="A28" s="11"/>
      <c r="B28" s="27"/>
      <c r="C28" s="13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</row>
    <row r="29" spans="1:35" x14ac:dyDescent="0.25">
      <c r="A29" s="11" t="s">
        <v>35</v>
      </c>
      <c r="B29" s="14" t="s">
        <v>36</v>
      </c>
      <c r="C29" s="13"/>
      <c r="D29" s="10">
        <v>6</v>
      </c>
      <c r="E29" s="10">
        <v>1</v>
      </c>
      <c r="F29" s="10">
        <v>0</v>
      </c>
      <c r="G29" s="10">
        <v>14</v>
      </c>
      <c r="H29" s="10">
        <v>24</v>
      </c>
      <c r="I29" s="10">
        <v>0</v>
      </c>
      <c r="J29" s="10">
        <v>21</v>
      </c>
      <c r="K29" s="10">
        <v>0</v>
      </c>
      <c r="L29" s="10">
        <v>35</v>
      </c>
      <c r="M29" s="10">
        <v>0</v>
      </c>
      <c r="N29" s="10">
        <v>14</v>
      </c>
      <c r="O29" s="10">
        <v>0</v>
      </c>
      <c r="P29" s="10">
        <v>0</v>
      </c>
      <c r="Q29" s="10">
        <v>37</v>
      </c>
      <c r="R29" s="10">
        <v>0</v>
      </c>
      <c r="S29" s="10">
        <v>0</v>
      </c>
      <c r="T29" s="10">
        <v>0</v>
      </c>
      <c r="U29" s="10">
        <v>1</v>
      </c>
      <c r="V29" s="10">
        <v>4</v>
      </c>
      <c r="W29" s="10">
        <v>8</v>
      </c>
      <c r="X29" s="10">
        <v>0</v>
      </c>
      <c r="Y29" s="10">
        <v>4</v>
      </c>
      <c r="Z29" s="10">
        <v>29</v>
      </c>
      <c r="AA29" s="10">
        <v>0</v>
      </c>
      <c r="AB29" s="10">
        <v>0</v>
      </c>
      <c r="AC29" s="10">
        <v>5</v>
      </c>
      <c r="AD29" s="10">
        <v>15</v>
      </c>
      <c r="AE29" s="10">
        <v>0</v>
      </c>
      <c r="AF29" s="10">
        <v>3</v>
      </c>
      <c r="AG29" s="10">
        <v>0</v>
      </c>
      <c r="AH29" s="10">
        <f t="shared" si="1"/>
        <v>151</v>
      </c>
      <c r="AI29" s="10">
        <f t="shared" si="0"/>
        <v>70</v>
      </c>
    </row>
    <row r="30" spans="1:35" x14ac:dyDescent="0.25">
      <c r="A30" s="11"/>
      <c r="B30" s="27"/>
      <c r="C30" s="13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</row>
    <row r="31" spans="1:35" x14ac:dyDescent="0.25">
      <c r="A31" s="11" t="s">
        <v>37</v>
      </c>
      <c r="B31" s="14" t="s">
        <v>38</v>
      </c>
      <c r="C31" s="13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</row>
    <row r="32" spans="1:35" x14ac:dyDescent="0.25">
      <c r="A32" s="11"/>
      <c r="B32" s="27" t="s">
        <v>39</v>
      </c>
      <c r="C32" s="13" t="s">
        <v>40</v>
      </c>
      <c r="D32" s="10">
        <v>208</v>
      </c>
      <c r="E32" s="10">
        <v>61</v>
      </c>
      <c r="F32" s="10">
        <v>0</v>
      </c>
      <c r="G32" s="10">
        <v>639</v>
      </c>
      <c r="H32" s="10">
        <v>941</v>
      </c>
      <c r="I32" s="10">
        <v>0</v>
      </c>
      <c r="J32" s="10">
        <v>770</v>
      </c>
      <c r="K32" s="10">
        <v>0</v>
      </c>
      <c r="L32" s="10">
        <v>1097</v>
      </c>
      <c r="M32" s="10">
        <v>0</v>
      </c>
      <c r="N32" s="10">
        <v>391</v>
      </c>
      <c r="O32" s="10">
        <v>0</v>
      </c>
      <c r="P32" s="10">
        <v>0</v>
      </c>
      <c r="Q32" s="10">
        <v>1110</v>
      </c>
      <c r="R32" s="10">
        <v>16</v>
      </c>
      <c r="S32" s="10">
        <v>0</v>
      </c>
      <c r="T32" s="10">
        <v>36</v>
      </c>
      <c r="U32" s="10">
        <v>32</v>
      </c>
      <c r="V32" s="10">
        <v>138</v>
      </c>
      <c r="W32" s="10">
        <v>256</v>
      </c>
      <c r="X32" s="10">
        <v>0</v>
      </c>
      <c r="Y32" s="10">
        <v>107</v>
      </c>
      <c r="Z32" s="10">
        <v>838</v>
      </c>
      <c r="AA32" s="10">
        <v>0</v>
      </c>
      <c r="AB32" s="10">
        <v>0</v>
      </c>
      <c r="AC32" s="10">
        <v>100</v>
      </c>
      <c r="AD32" s="10">
        <v>414</v>
      </c>
      <c r="AE32" s="10">
        <v>0</v>
      </c>
      <c r="AF32" s="10">
        <v>73</v>
      </c>
      <c r="AG32" s="10">
        <v>0</v>
      </c>
      <c r="AH32" s="10">
        <f t="shared" si="1"/>
        <v>4922</v>
      </c>
      <c r="AI32" s="10">
        <f t="shared" si="0"/>
        <v>2305</v>
      </c>
    </row>
    <row r="33" spans="1:35" x14ac:dyDescent="0.25">
      <c r="A33" s="11"/>
      <c r="B33" s="27" t="s">
        <v>41</v>
      </c>
      <c r="C33" s="13" t="s">
        <v>42</v>
      </c>
      <c r="D33" s="10">
        <v>118</v>
      </c>
      <c r="E33" s="10">
        <v>35</v>
      </c>
      <c r="F33" s="10">
        <v>0</v>
      </c>
      <c r="G33" s="10">
        <v>630</v>
      </c>
      <c r="H33" s="10">
        <v>765</v>
      </c>
      <c r="I33" s="10">
        <v>0</v>
      </c>
      <c r="J33" s="10">
        <v>562</v>
      </c>
      <c r="K33" s="10">
        <v>0</v>
      </c>
      <c r="L33" s="10">
        <v>712</v>
      </c>
      <c r="M33" s="10">
        <v>0</v>
      </c>
      <c r="N33" s="10">
        <v>140</v>
      </c>
      <c r="O33" s="10">
        <v>0</v>
      </c>
      <c r="P33" s="10">
        <v>0</v>
      </c>
      <c r="Q33" s="10">
        <v>0</v>
      </c>
      <c r="R33" s="10">
        <v>60</v>
      </c>
      <c r="S33" s="10">
        <v>0</v>
      </c>
      <c r="T33" s="10">
        <v>62</v>
      </c>
      <c r="U33" s="10">
        <v>29</v>
      </c>
      <c r="V33" s="10">
        <v>22</v>
      </c>
      <c r="W33" s="10">
        <v>86</v>
      </c>
      <c r="X33" s="10">
        <v>0</v>
      </c>
      <c r="Y33" s="10">
        <v>72</v>
      </c>
      <c r="Z33" s="10">
        <v>532</v>
      </c>
      <c r="AA33" s="10">
        <v>0</v>
      </c>
      <c r="AB33" s="10">
        <v>0</v>
      </c>
      <c r="AC33" s="10">
        <v>41</v>
      </c>
      <c r="AD33" s="10">
        <v>294</v>
      </c>
      <c r="AE33" s="10">
        <v>0</v>
      </c>
      <c r="AF33" s="10">
        <v>23</v>
      </c>
      <c r="AG33" s="10">
        <v>0</v>
      </c>
      <c r="AH33" s="10">
        <f t="shared" si="1"/>
        <v>3290</v>
      </c>
      <c r="AI33" s="10">
        <f t="shared" si="0"/>
        <v>893</v>
      </c>
    </row>
    <row r="34" spans="1:35" x14ac:dyDescent="0.25">
      <c r="A34" s="11"/>
      <c r="B34" s="27"/>
      <c r="C34" s="13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</row>
    <row r="35" spans="1:35" x14ac:dyDescent="0.25">
      <c r="A35" s="11" t="s">
        <v>43</v>
      </c>
      <c r="B35" s="14" t="s">
        <v>44</v>
      </c>
      <c r="C35" s="13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</row>
    <row r="36" spans="1:35" x14ac:dyDescent="0.25">
      <c r="A36" s="11"/>
      <c r="B36" s="27" t="s">
        <v>15</v>
      </c>
      <c r="C36" s="13" t="s">
        <v>45</v>
      </c>
      <c r="D36" s="10">
        <v>0</v>
      </c>
      <c r="E36" s="10">
        <v>0</v>
      </c>
      <c r="F36" s="10">
        <v>0</v>
      </c>
      <c r="G36" s="10">
        <v>630</v>
      </c>
      <c r="H36" s="10">
        <v>715</v>
      </c>
      <c r="I36" s="10">
        <v>0</v>
      </c>
      <c r="J36" s="10">
        <v>544</v>
      </c>
      <c r="K36" s="10">
        <v>0</v>
      </c>
      <c r="L36" s="10">
        <v>712</v>
      </c>
      <c r="M36" s="10">
        <v>0</v>
      </c>
      <c r="N36" s="10">
        <v>140</v>
      </c>
      <c r="O36" s="10">
        <v>0</v>
      </c>
      <c r="P36" s="10">
        <v>0</v>
      </c>
      <c r="Q36" s="10">
        <v>0</v>
      </c>
      <c r="R36" s="10">
        <v>60</v>
      </c>
      <c r="S36" s="10">
        <v>0</v>
      </c>
      <c r="T36" s="10">
        <v>62</v>
      </c>
      <c r="U36" s="10">
        <v>29</v>
      </c>
      <c r="V36" s="10">
        <v>22</v>
      </c>
      <c r="W36" s="10">
        <v>86</v>
      </c>
      <c r="X36" s="10">
        <v>0</v>
      </c>
      <c r="Y36" s="10">
        <v>0</v>
      </c>
      <c r="Z36" s="10">
        <v>532</v>
      </c>
      <c r="AA36" s="10">
        <v>0</v>
      </c>
      <c r="AB36" s="10">
        <v>0</v>
      </c>
      <c r="AC36" s="10">
        <v>41</v>
      </c>
      <c r="AD36" s="10">
        <v>7</v>
      </c>
      <c r="AE36" s="10">
        <v>0</v>
      </c>
      <c r="AF36" s="10">
        <v>23</v>
      </c>
      <c r="AG36" s="10">
        <v>0</v>
      </c>
      <c r="AH36" s="10">
        <f t="shared" si="1"/>
        <v>2817</v>
      </c>
      <c r="AI36" s="10">
        <f t="shared" si="0"/>
        <v>786</v>
      </c>
    </row>
    <row r="37" spans="1:35" x14ac:dyDescent="0.25">
      <c r="A37" s="11"/>
      <c r="B37" s="27" t="s">
        <v>17</v>
      </c>
      <c r="C37" s="13" t="s">
        <v>46</v>
      </c>
      <c r="D37" s="10">
        <v>118</v>
      </c>
      <c r="E37" s="10">
        <v>35</v>
      </c>
      <c r="F37" s="10">
        <v>0</v>
      </c>
      <c r="G37" s="10">
        <v>0</v>
      </c>
      <c r="H37" s="10">
        <v>50</v>
      </c>
      <c r="I37" s="10">
        <v>0</v>
      </c>
      <c r="J37" s="10">
        <v>18</v>
      </c>
      <c r="K37" s="10">
        <v>0</v>
      </c>
      <c r="L37" s="10">
        <v>0</v>
      </c>
      <c r="M37" s="10">
        <v>0</v>
      </c>
      <c r="N37" s="10">
        <v>0</v>
      </c>
      <c r="O37" s="10">
        <v>0</v>
      </c>
      <c r="P37" s="10">
        <v>0</v>
      </c>
      <c r="Q37" s="10">
        <v>0</v>
      </c>
      <c r="R37" s="10">
        <v>0</v>
      </c>
      <c r="S37" s="10">
        <v>0</v>
      </c>
      <c r="T37" s="10">
        <v>0</v>
      </c>
      <c r="U37" s="10">
        <v>0</v>
      </c>
      <c r="V37" s="10">
        <v>0</v>
      </c>
      <c r="W37" s="10">
        <v>78</v>
      </c>
      <c r="X37" s="10">
        <v>0</v>
      </c>
      <c r="Y37" s="10">
        <v>72</v>
      </c>
      <c r="Z37" s="10">
        <v>0</v>
      </c>
      <c r="AA37" s="10">
        <v>0</v>
      </c>
      <c r="AB37" s="10">
        <v>0</v>
      </c>
      <c r="AC37" s="10">
        <v>0</v>
      </c>
      <c r="AD37" s="10">
        <v>287</v>
      </c>
      <c r="AE37" s="10">
        <v>0</v>
      </c>
      <c r="AF37" s="10">
        <v>0</v>
      </c>
      <c r="AG37" s="10">
        <v>0</v>
      </c>
      <c r="AH37" s="10">
        <f t="shared" si="1"/>
        <v>473</v>
      </c>
      <c r="AI37" s="10">
        <f t="shared" si="0"/>
        <v>185</v>
      </c>
    </row>
    <row r="38" spans="1:35" x14ac:dyDescent="0.25">
      <c r="A38" s="11"/>
      <c r="B38" s="27"/>
      <c r="C38" s="13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</row>
    <row r="39" spans="1:35" x14ac:dyDescent="0.25">
      <c r="A39" s="11" t="s">
        <v>47</v>
      </c>
      <c r="B39" s="14" t="s">
        <v>48</v>
      </c>
      <c r="C39" s="13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</row>
    <row r="40" spans="1:35" x14ac:dyDescent="0.25">
      <c r="A40" s="11"/>
      <c r="B40" s="27" t="s">
        <v>15</v>
      </c>
      <c r="C40" s="13" t="s">
        <v>49</v>
      </c>
      <c r="D40" s="10">
        <v>0</v>
      </c>
      <c r="E40" s="10">
        <v>0</v>
      </c>
      <c r="F40" s="10">
        <v>0</v>
      </c>
      <c r="G40" s="10">
        <v>0</v>
      </c>
      <c r="H40" s="10">
        <v>0</v>
      </c>
      <c r="I40" s="10">
        <v>0</v>
      </c>
      <c r="J40" s="10">
        <v>0</v>
      </c>
      <c r="K40" s="10">
        <v>0</v>
      </c>
      <c r="L40" s="10">
        <v>0</v>
      </c>
      <c r="M40" s="10">
        <v>0</v>
      </c>
      <c r="N40" s="10">
        <v>0</v>
      </c>
      <c r="O40" s="10">
        <v>0</v>
      </c>
      <c r="P40" s="10">
        <v>0</v>
      </c>
      <c r="Q40" s="10">
        <v>0</v>
      </c>
      <c r="R40" s="10">
        <v>0</v>
      </c>
      <c r="S40" s="10">
        <v>0</v>
      </c>
      <c r="T40" s="10">
        <v>0</v>
      </c>
      <c r="U40" s="10">
        <v>0</v>
      </c>
      <c r="V40" s="10">
        <v>0</v>
      </c>
      <c r="W40" s="10">
        <v>0</v>
      </c>
      <c r="X40" s="10">
        <v>0</v>
      </c>
      <c r="Y40" s="10">
        <v>0</v>
      </c>
      <c r="Z40" s="10">
        <v>0</v>
      </c>
      <c r="AA40" s="10">
        <v>0</v>
      </c>
      <c r="AB40" s="10">
        <v>0</v>
      </c>
      <c r="AC40" s="10">
        <v>0</v>
      </c>
      <c r="AD40" s="10">
        <v>0</v>
      </c>
      <c r="AE40" s="10">
        <v>0</v>
      </c>
      <c r="AF40" s="10">
        <v>0</v>
      </c>
      <c r="AG40" s="10">
        <v>0</v>
      </c>
      <c r="AH40" s="10">
        <f t="shared" si="1"/>
        <v>0</v>
      </c>
      <c r="AI40" s="10">
        <f t="shared" si="0"/>
        <v>0</v>
      </c>
    </row>
    <row r="41" spans="1:35" x14ac:dyDescent="0.25">
      <c r="A41" s="11"/>
      <c r="B41" s="27" t="s">
        <v>17</v>
      </c>
      <c r="C41" s="13" t="s">
        <v>50</v>
      </c>
      <c r="D41" s="10">
        <v>0</v>
      </c>
      <c r="E41" s="10">
        <v>0</v>
      </c>
      <c r="F41" s="10">
        <v>0</v>
      </c>
      <c r="G41" s="10">
        <v>0</v>
      </c>
      <c r="H41" s="10">
        <v>0</v>
      </c>
      <c r="I41" s="10">
        <v>0</v>
      </c>
      <c r="J41" s="10">
        <v>0</v>
      </c>
      <c r="K41" s="10">
        <v>0</v>
      </c>
      <c r="L41" s="10">
        <v>0</v>
      </c>
      <c r="M41" s="10">
        <v>0</v>
      </c>
      <c r="N41" s="10">
        <v>0</v>
      </c>
      <c r="O41" s="10">
        <v>0</v>
      </c>
      <c r="P41" s="10">
        <v>0</v>
      </c>
      <c r="Q41" s="10">
        <v>0</v>
      </c>
      <c r="R41" s="10">
        <v>1</v>
      </c>
      <c r="S41" s="10">
        <v>0</v>
      </c>
      <c r="T41" s="10">
        <v>0</v>
      </c>
      <c r="U41" s="10">
        <v>0</v>
      </c>
      <c r="V41" s="10">
        <v>0</v>
      </c>
      <c r="W41" s="10">
        <v>0</v>
      </c>
      <c r="X41" s="10">
        <v>0</v>
      </c>
      <c r="Y41" s="10">
        <v>0</v>
      </c>
      <c r="Z41" s="10">
        <v>0</v>
      </c>
      <c r="AA41" s="10">
        <v>0</v>
      </c>
      <c r="AB41" s="10">
        <v>0</v>
      </c>
      <c r="AC41" s="10">
        <v>0</v>
      </c>
      <c r="AD41" s="10">
        <v>0</v>
      </c>
      <c r="AE41" s="10">
        <v>0</v>
      </c>
      <c r="AF41" s="10">
        <v>0</v>
      </c>
      <c r="AG41" s="10">
        <v>0</v>
      </c>
      <c r="AH41" s="10">
        <f t="shared" si="1"/>
        <v>1</v>
      </c>
      <c r="AI41" s="10">
        <f t="shared" si="0"/>
        <v>0</v>
      </c>
    </row>
    <row r="42" spans="1:35" x14ac:dyDescent="0.25">
      <c r="A42" s="11"/>
      <c r="B42" s="27" t="s">
        <v>19</v>
      </c>
      <c r="C42" s="13" t="s">
        <v>51</v>
      </c>
      <c r="D42" s="10">
        <v>1</v>
      </c>
      <c r="E42" s="10">
        <v>0</v>
      </c>
      <c r="F42" s="10">
        <v>0</v>
      </c>
      <c r="G42" s="10">
        <v>0</v>
      </c>
      <c r="H42" s="10">
        <v>0</v>
      </c>
      <c r="I42" s="10">
        <v>0</v>
      </c>
      <c r="J42" s="10">
        <v>0</v>
      </c>
      <c r="K42" s="10">
        <v>0</v>
      </c>
      <c r="L42" s="10">
        <v>0</v>
      </c>
      <c r="M42" s="10">
        <v>0</v>
      </c>
      <c r="N42" s="10">
        <v>0</v>
      </c>
      <c r="O42" s="10">
        <v>0</v>
      </c>
      <c r="P42" s="10">
        <v>0</v>
      </c>
      <c r="Q42" s="10">
        <v>0</v>
      </c>
      <c r="R42" s="10">
        <v>0</v>
      </c>
      <c r="S42" s="10">
        <v>0</v>
      </c>
      <c r="T42" s="10">
        <v>0</v>
      </c>
      <c r="U42" s="10">
        <v>0</v>
      </c>
      <c r="V42" s="10">
        <v>0</v>
      </c>
      <c r="W42" s="10">
        <v>0</v>
      </c>
      <c r="X42" s="10">
        <v>0</v>
      </c>
      <c r="Y42" s="10">
        <v>0</v>
      </c>
      <c r="Z42" s="10">
        <v>0</v>
      </c>
      <c r="AA42" s="10">
        <v>0</v>
      </c>
      <c r="AB42" s="10">
        <v>0</v>
      </c>
      <c r="AC42" s="10">
        <v>0</v>
      </c>
      <c r="AD42" s="10">
        <v>0</v>
      </c>
      <c r="AE42" s="10">
        <v>0</v>
      </c>
      <c r="AF42" s="10">
        <v>0</v>
      </c>
      <c r="AG42" s="10">
        <v>0</v>
      </c>
      <c r="AH42" s="10">
        <f t="shared" si="1"/>
        <v>1</v>
      </c>
      <c r="AI42" s="10">
        <f t="shared" si="0"/>
        <v>0</v>
      </c>
    </row>
    <row r="43" spans="1:35" x14ac:dyDescent="0.25">
      <c r="A43" s="11"/>
      <c r="B43" s="27" t="s">
        <v>26</v>
      </c>
      <c r="C43" s="13" t="s">
        <v>52</v>
      </c>
      <c r="D43" s="10">
        <v>4</v>
      </c>
      <c r="E43" s="10">
        <v>3</v>
      </c>
      <c r="F43" s="10">
        <v>0</v>
      </c>
      <c r="G43" s="10">
        <v>0</v>
      </c>
      <c r="H43" s="10">
        <v>0</v>
      </c>
      <c r="I43" s="10">
        <v>0</v>
      </c>
      <c r="J43" s="10">
        <v>0</v>
      </c>
      <c r="K43" s="10">
        <v>0</v>
      </c>
      <c r="L43" s="10">
        <v>0</v>
      </c>
      <c r="M43" s="10">
        <v>0</v>
      </c>
      <c r="N43" s="10">
        <v>4</v>
      </c>
      <c r="O43" s="10">
        <v>0</v>
      </c>
      <c r="P43" s="10">
        <v>0</v>
      </c>
      <c r="Q43" s="10">
        <v>0</v>
      </c>
      <c r="R43" s="10">
        <v>0</v>
      </c>
      <c r="S43" s="10">
        <v>0</v>
      </c>
      <c r="T43" s="10">
        <v>0</v>
      </c>
      <c r="U43" s="10">
        <v>0</v>
      </c>
      <c r="V43" s="10">
        <v>0</v>
      </c>
      <c r="W43" s="10">
        <v>0</v>
      </c>
      <c r="X43" s="10">
        <v>0</v>
      </c>
      <c r="Y43" s="10">
        <v>0</v>
      </c>
      <c r="Z43" s="10">
        <v>0</v>
      </c>
      <c r="AA43" s="10">
        <v>0</v>
      </c>
      <c r="AB43" s="10">
        <v>0</v>
      </c>
      <c r="AC43" s="10">
        <v>3</v>
      </c>
      <c r="AD43" s="10">
        <v>0</v>
      </c>
      <c r="AE43" s="10">
        <v>0</v>
      </c>
      <c r="AF43" s="10">
        <v>0</v>
      </c>
      <c r="AG43" s="10">
        <v>0</v>
      </c>
      <c r="AH43" s="10">
        <f t="shared" si="1"/>
        <v>8</v>
      </c>
      <c r="AI43" s="10">
        <f t="shared" si="0"/>
        <v>6</v>
      </c>
    </row>
    <row r="44" spans="1:35" x14ac:dyDescent="0.25">
      <c r="A44" s="11"/>
      <c r="B44" s="27" t="s">
        <v>28</v>
      </c>
      <c r="C44" s="13" t="s">
        <v>53</v>
      </c>
      <c r="D44" s="10">
        <v>3</v>
      </c>
      <c r="E44" s="10">
        <v>1</v>
      </c>
      <c r="F44" s="10">
        <v>0</v>
      </c>
      <c r="G44" s="10">
        <v>0</v>
      </c>
      <c r="H44" s="10">
        <v>8</v>
      </c>
      <c r="I44" s="10">
        <v>0</v>
      </c>
      <c r="J44" s="10">
        <v>1</v>
      </c>
      <c r="K44" s="10">
        <v>0</v>
      </c>
      <c r="L44" s="10">
        <v>0</v>
      </c>
      <c r="M44" s="10">
        <v>0</v>
      </c>
      <c r="N44" s="10">
        <v>0</v>
      </c>
      <c r="O44" s="10">
        <v>0</v>
      </c>
      <c r="P44" s="10">
        <v>0</v>
      </c>
      <c r="Q44" s="10">
        <v>0</v>
      </c>
      <c r="R44" s="10">
        <v>0</v>
      </c>
      <c r="S44" s="10">
        <v>0</v>
      </c>
      <c r="T44" s="10">
        <v>0</v>
      </c>
      <c r="U44" s="10">
        <v>0</v>
      </c>
      <c r="V44" s="10">
        <v>0</v>
      </c>
      <c r="W44" s="10">
        <v>0</v>
      </c>
      <c r="X44" s="10">
        <v>0</v>
      </c>
      <c r="Y44" s="10">
        <v>1</v>
      </c>
      <c r="Z44" s="10">
        <v>0</v>
      </c>
      <c r="AA44" s="10">
        <v>0</v>
      </c>
      <c r="AB44" s="10">
        <v>0</v>
      </c>
      <c r="AC44" s="10">
        <v>0</v>
      </c>
      <c r="AD44" s="10">
        <v>5</v>
      </c>
      <c r="AE44" s="10">
        <v>0</v>
      </c>
      <c r="AF44" s="10">
        <v>0</v>
      </c>
      <c r="AG44" s="10">
        <v>0</v>
      </c>
      <c r="AH44" s="10">
        <f t="shared" si="1"/>
        <v>17</v>
      </c>
      <c r="AI44" s="10">
        <f t="shared" si="0"/>
        <v>2</v>
      </c>
    </row>
    <row r="45" spans="1:35" x14ac:dyDescent="0.25">
      <c r="A45" s="11"/>
      <c r="B45" s="27" t="s">
        <v>54</v>
      </c>
      <c r="C45" s="13" t="s">
        <v>55</v>
      </c>
      <c r="D45" s="10">
        <v>7</v>
      </c>
      <c r="E45" s="10">
        <v>2</v>
      </c>
      <c r="F45" s="10">
        <v>0</v>
      </c>
      <c r="G45" s="10">
        <v>0</v>
      </c>
      <c r="H45" s="10">
        <v>0</v>
      </c>
      <c r="I45" s="10">
        <v>0</v>
      </c>
      <c r="J45" s="10">
        <v>0</v>
      </c>
      <c r="K45" s="10">
        <v>0</v>
      </c>
      <c r="L45" s="10">
        <v>0</v>
      </c>
      <c r="M45" s="10">
        <v>0</v>
      </c>
      <c r="N45" s="10">
        <v>8</v>
      </c>
      <c r="O45" s="10">
        <v>0</v>
      </c>
      <c r="P45" s="10">
        <v>0</v>
      </c>
      <c r="Q45" s="10">
        <v>0</v>
      </c>
      <c r="R45" s="10">
        <v>0</v>
      </c>
      <c r="S45" s="10">
        <v>0</v>
      </c>
      <c r="T45" s="10">
        <v>0</v>
      </c>
      <c r="U45" s="10">
        <v>0</v>
      </c>
      <c r="V45" s="10">
        <v>0</v>
      </c>
      <c r="W45" s="10">
        <v>0</v>
      </c>
      <c r="X45" s="10">
        <v>0</v>
      </c>
      <c r="Y45" s="10">
        <v>0</v>
      </c>
      <c r="Z45" s="10">
        <v>0</v>
      </c>
      <c r="AA45" s="10">
        <v>0</v>
      </c>
      <c r="AB45" s="10">
        <v>0</v>
      </c>
      <c r="AC45" s="10">
        <v>2</v>
      </c>
      <c r="AD45" s="10">
        <v>0</v>
      </c>
      <c r="AE45" s="10">
        <v>0</v>
      </c>
      <c r="AF45" s="10">
        <v>2</v>
      </c>
      <c r="AG45" s="10">
        <v>0</v>
      </c>
      <c r="AH45" s="10">
        <f t="shared" si="1"/>
        <v>17</v>
      </c>
      <c r="AI45" s="10">
        <f t="shared" si="0"/>
        <v>4</v>
      </c>
    </row>
    <row r="46" spans="1:35" x14ac:dyDescent="0.25">
      <c r="A46" s="11"/>
      <c r="B46" s="27" t="s">
        <v>56</v>
      </c>
      <c r="C46" s="13" t="s">
        <v>57</v>
      </c>
      <c r="D46" s="10">
        <v>9</v>
      </c>
      <c r="E46" s="10">
        <v>2</v>
      </c>
      <c r="F46" s="10">
        <v>0</v>
      </c>
      <c r="G46" s="10">
        <v>0</v>
      </c>
      <c r="H46" s="10">
        <v>0</v>
      </c>
      <c r="I46" s="10">
        <v>0</v>
      </c>
      <c r="J46" s="10">
        <v>0</v>
      </c>
      <c r="K46" s="10">
        <v>0</v>
      </c>
      <c r="L46" s="10">
        <v>0</v>
      </c>
      <c r="M46" s="10">
        <v>0</v>
      </c>
      <c r="N46" s="10">
        <v>11</v>
      </c>
      <c r="O46" s="10">
        <v>0</v>
      </c>
      <c r="P46" s="10">
        <v>0</v>
      </c>
      <c r="Q46" s="10">
        <v>0</v>
      </c>
      <c r="R46" s="10">
        <v>0</v>
      </c>
      <c r="S46" s="10">
        <v>0</v>
      </c>
      <c r="T46" s="10">
        <v>0</v>
      </c>
      <c r="U46" s="10">
        <v>0</v>
      </c>
      <c r="V46" s="10">
        <v>0</v>
      </c>
      <c r="W46" s="10">
        <v>0</v>
      </c>
      <c r="X46" s="10">
        <v>0</v>
      </c>
      <c r="Y46" s="10">
        <v>0</v>
      </c>
      <c r="Z46" s="10">
        <v>0</v>
      </c>
      <c r="AA46" s="10">
        <v>0</v>
      </c>
      <c r="AB46" s="10">
        <v>0</v>
      </c>
      <c r="AC46" s="10">
        <v>2</v>
      </c>
      <c r="AD46" s="10">
        <v>0</v>
      </c>
      <c r="AE46" s="10">
        <v>0</v>
      </c>
      <c r="AF46" s="10">
        <v>1</v>
      </c>
      <c r="AG46" s="10">
        <v>0</v>
      </c>
      <c r="AH46" s="10">
        <f t="shared" si="1"/>
        <v>21</v>
      </c>
      <c r="AI46" s="10">
        <f t="shared" si="0"/>
        <v>4</v>
      </c>
    </row>
    <row r="47" spans="1:35" x14ac:dyDescent="0.25">
      <c r="A47" s="11"/>
      <c r="B47" s="27" t="s">
        <v>58</v>
      </c>
      <c r="C47" s="13" t="s">
        <v>59</v>
      </c>
      <c r="D47" s="10">
        <v>52</v>
      </c>
      <c r="E47" s="10">
        <v>15</v>
      </c>
      <c r="F47" s="10">
        <v>0</v>
      </c>
      <c r="G47" s="10">
        <v>27</v>
      </c>
      <c r="H47" s="10">
        <v>27</v>
      </c>
      <c r="I47" s="10">
        <v>0</v>
      </c>
      <c r="J47" s="10">
        <v>11</v>
      </c>
      <c r="K47" s="10">
        <v>0</v>
      </c>
      <c r="L47" s="10">
        <v>14</v>
      </c>
      <c r="M47" s="10">
        <v>0</v>
      </c>
      <c r="N47" s="10">
        <v>0</v>
      </c>
      <c r="O47" s="10">
        <v>0</v>
      </c>
      <c r="P47" s="10">
        <v>0</v>
      </c>
      <c r="Q47" s="10">
        <v>19</v>
      </c>
      <c r="R47" s="10">
        <v>0</v>
      </c>
      <c r="S47" s="10">
        <v>0</v>
      </c>
      <c r="T47" s="10">
        <v>1</v>
      </c>
      <c r="U47" s="10">
        <v>5</v>
      </c>
      <c r="V47" s="10">
        <v>1</v>
      </c>
      <c r="W47" s="10">
        <v>10</v>
      </c>
      <c r="X47" s="10">
        <v>0</v>
      </c>
      <c r="Y47" s="10">
        <v>14</v>
      </c>
      <c r="Z47" s="10">
        <v>40</v>
      </c>
      <c r="AA47" s="10">
        <v>0</v>
      </c>
      <c r="AB47" s="10">
        <v>0</v>
      </c>
      <c r="AC47" s="10">
        <v>0</v>
      </c>
      <c r="AD47" s="10">
        <v>58</v>
      </c>
      <c r="AE47" s="10">
        <v>0</v>
      </c>
      <c r="AF47" s="10">
        <v>2</v>
      </c>
      <c r="AG47" s="10">
        <v>0</v>
      </c>
      <c r="AH47" s="10">
        <f t="shared" si="1"/>
        <v>206</v>
      </c>
      <c r="AI47" s="10">
        <f t="shared" si="0"/>
        <v>90</v>
      </c>
    </row>
    <row r="48" spans="1:35" x14ac:dyDescent="0.25">
      <c r="A48" s="11"/>
      <c r="B48" s="27" t="s">
        <v>60</v>
      </c>
      <c r="C48" s="13" t="s">
        <v>61</v>
      </c>
      <c r="D48" s="10">
        <v>11</v>
      </c>
      <c r="E48" s="10">
        <v>4</v>
      </c>
      <c r="F48" s="10">
        <v>0</v>
      </c>
      <c r="G48" s="10">
        <v>17</v>
      </c>
      <c r="H48" s="10">
        <v>13</v>
      </c>
      <c r="I48" s="10">
        <v>0</v>
      </c>
      <c r="J48" s="10">
        <v>24</v>
      </c>
      <c r="K48" s="10">
        <v>0</v>
      </c>
      <c r="L48" s="10">
        <v>28</v>
      </c>
      <c r="M48" s="10">
        <v>0</v>
      </c>
      <c r="N48" s="10">
        <v>0</v>
      </c>
      <c r="O48" s="10">
        <v>0</v>
      </c>
      <c r="P48" s="10">
        <v>0</v>
      </c>
      <c r="Q48" s="10">
        <v>18</v>
      </c>
      <c r="R48" s="10">
        <v>0</v>
      </c>
      <c r="S48" s="10">
        <v>0</v>
      </c>
      <c r="T48" s="10">
        <v>3</v>
      </c>
      <c r="U48" s="10">
        <v>0</v>
      </c>
      <c r="V48" s="10">
        <v>5</v>
      </c>
      <c r="W48" s="10">
        <v>0</v>
      </c>
      <c r="X48" s="10">
        <v>0</v>
      </c>
      <c r="Y48" s="10">
        <v>2</v>
      </c>
      <c r="Z48" s="10">
        <v>7</v>
      </c>
      <c r="AA48" s="10">
        <v>0</v>
      </c>
      <c r="AB48" s="10">
        <v>0</v>
      </c>
      <c r="AC48" s="10">
        <v>0</v>
      </c>
      <c r="AD48" s="10">
        <v>10</v>
      </c>
      <c r="AE48" s="10">
        <v>0</v>
      </c>
      <c r="AF48" s="10">
        <v>0</v>
      </c>
      <c r="AG48" s="10">
        <v>0</v>
      </c>
      <c r="AH48" s="10">
        <f t="shared" si="1"/>
        <v>101</v>
      </c>
      <c r="AI48" s="10">
        <f t="shared" si="0"/>
        <v>41</v>
      </c>
    </row>
    <row r="49" spans="1:35" x14ac:dyDescent="0.25">
      <c r="A49" s="11"/>
      <c r="B49" s="27"/>
      <c r="C49" s="13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</row>
    <row r="50" spans="1:35" x14ac:dyDescent="0.25">
      <c r="A50" s="11" t="s">
        <v>62</v>
      </c>
      <c r="B50" s="14" t="s">
        <v>63</v>
      </c>
      <c r="C50" s="13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</row>
    <row r="51" spans="1:35" x14ac:dyDescent="0.25">
      <c r="A51" s="11"/>
      <c r="B51" s="27" t="s">
        <v>15</v>
      </c>
      <c r="C51" s="13" t="s">
        <v>64</v>
      </c>
      <c r="D51" s="10">
        <v>42</v>
      </c>
      <c r="E51" s="10">
        <v>4</v>
      </c>
      <c r="F51" s="10">
        <v>0</v>
      </c>
      <c r="G51" s="10">
        <v>11</v>
      </c>
      <c r="H51" s="10">
        <v>18</v>
      </c>
      <c r="I51" s="10">
        <v>0</v>
      </c>
      <c r="J51" s="10">
        <v>12</v>
      </c>
      <c r="K51" s="10">
        <v>0</v>
      </c>
      <c r="L51" s="10">
        <v>27</v>
      </c>
      <c r="M51" s="10">
        <v>0</v>
      </c>
      <c r="N51" s="10">
        <v>13</v>
      </c>
      <c r="O51" s="10">
        <v>0</v>
      </c>
      <c r="P51" s="10">
        <v>0</v>
      </c>
      <c r="Q51" s="10">
        <v>32</v>
      </c>
      <c r="R51" s="10">
        <v>1</v>
      </c>
      <c r="S51" s="10">
        <v>0</v>
      </c>
      <c r="T51" s="10">
        <v>1</v>
      </c>
      <c r="U51" s="10">
        <v>4</v>
      </c>
      <c r="V51" s="10">
        <v>3</v>
      </c>
      <c r="W51" s="10">
        <v>9</v>
      </c>
      <c r="X51" s="10">
        <v>0</v>
      </c>
      <c r="Y51" s="10">
        <v>3</v>
      </c>
      <c r="Z51" s="10">
        <v>18</v>
      </c>
      <c r="AA51" s="10">
        <v>0</v>
      </c>
      <c r="AB51" s="10">
        <v>0</v>
      </c>
      <c r="AC51" s="10">
        <v>2</v>
      </c>
      <c r="AD51" s="10">
        <v>41</v>
      </c>
      <c r="AE51" s="10">
        <v>0</v>
      </c>
      <c r="AF51" s="10">
        <v>0</v>
      </c>
      <c r="AG51" s="10">
        <v>0</v>
      </c>
      <c r="AH51" s="10">
        <f t="shared" si="1"/>
        <v>176</v>
      </c>
      <c r="AI51" s="10">
        <f t="shared" si="0"/>
        <v>65</v>
      </c>
    </row>
    <row r="52" spans="1:35" x14ac:dyDescent="0.25">
      <c r="A52" s="11"/>
      <c r="B52" s="27" t="s">
        <v>17</v>
      </c>
      <c r="C52" s="13" t="s">
        <v>65</v>
      </c>
      <c r="D52" s="10">
        <v>3</v>
      </c>
      <c r="E52" s="10">
        <v>3</v>
      </c>
      <c r="F52" s="10">
        <v>0</v>
      </c>
      <c r="G52" s="10">
        <v>5</v>
      </c>
      <c r="H52" s="10">
        <v>5</v>
      </c>
      <c r="I52" s="10">
        <v>0</v>
      </c>
      <c r="J52" s="10">
        <v>4</v>
      </c>
      <c r="K52" s="10">
        <v>0</v>
      </c>
      <c r="L52" s="10">
        <v>5</v>
      </c>
      <c r="M52" s="10">
        <v>0</v>
      </c>
      <c r="N52" s="10">
        <v>0</v>
      </c>
      <c r="O52" s="10">
        <v>0</v>
      </c>
      <c r="P52" s="10">
        <v>0</v>
      </c>
      <c r="Q52" s="10">
        <v>2</v>
      </c>
      <c r="R52" s="10">
        <v>0</v>
      </c>
      <c r="S52" s="10">
        <v>0</v>
      </c>
      <c r="T52" s="10">
        <v>0</v>
      </c>
      <c r="U52" s="10">
        <v>0</v>
      </c>
      <c r="V52" s="10">
        <v>0</v>
      </c>
      <c r="W52" s="10">
        <v>0</v>
      </c>
      <c r="X52" s="10">
        <v>0</v>
      </c>
      <c r="Y52" s="10">
        <v>3</v>
      </c>
      <c r="Z52" s="10">
        <v>1</v>
      </c>
      <c r="AA52" s="10">
        <v>0</v>
      </c>
      <c r="AB52" s="10">
        <v>0</v>
      </c>
      <c r="AC52" s="10">
        <v>1</v>
      </c>
      <c r="AD52" s="10">
        <v>3</v>
      </c>
      <c r="AE52" s="10">
        <v>0</v>
      </c>
      <c r="AF52" s="10">
        <v>0</v>
      </c>
      <c r="AG52" s="10">
        <v>0</v>
      </c>
      <c r="AH52" s="10">
        <f t="shared" si="1"/>
        <v>21</v>
      </c>
      <c r="AI52" s="10">
        <f t="shared" si="0"/>
        <v>14</v>
      </c>
    </row>
    <row r="53" spans="1:35" x14ac:dyDescent="0.25">
      <c r="A53" s="11"/>
      <c r="B53" s="27" t="s">
        <v>19</v>
      </c>
      <c r="C53" s="13" t="s">
        <v>66</v>
      </c>
      <c r="D53" s="10">
        <v>4</v>
      </c>
      <c r="E53" s="10">
        <v>0</v>
      </c>
      <c r="F53" s="10">
        <v>0</v>
      </c>
      <c r="G53" s="10">
        <v>3</v>
      </c>
      <c r="H53" s="10">
        <v>3</v>
      </c>
      <c r="I53" s="10">
        <v>0</v>
      </c>
      <c r="J53" s="10">
        <v>4</v>
      </c>
      <c r="K53" s="10">
        <v>0</v>
      </c>
      <c r="L53" s="10">
        <v>5</v>
      </c>
      <c r="M53" s="10">
        <v>0</v>
      </c>
      <c r="N53" s="10">
        <v>1</v>
      </c>
      <c r="O53" s="10">
        <v>0</v>
      </c>
      <c r="P53" s="10">
        <v>0</v>
      </c>
      <c r="Q53" s="10">
        <v>0</v>
      </c>
      <c r="R53" s="10">
        <v>0</v>
      </c>
      <c r="S53" s="10">
        <v>0</v>
      </c>
      <c r="T53" s="10">
        <v>0</v>
      </c>
      <c r="U53" s="10">
        <v>0</v>
      </c>
      <c r="V53" s="10">
        <v>2</v>
      </c>
      <c r="W53" s="10">
        <v>0</v>
      </c>
      <c r="X53" s="10">
        <v>0</v>
      </c>
      <c r="Y53" s="10">
        <v>0</v>
      </c>
      <c r="Z53" s="10">
        <v>4</v>
      </c>
      <c r="AA53" s="10">
        <v>0</v>
      </c>
      <c r="AB53" s="10">
        <v>0</v>
      </c>
      <c r="AC53" s="10">
        <v>0</v>
      </c>
      <c r="AD53" s="10">
        <v>4</v>
      </c>
      <c r="AE53" s="10">
        <v>0</v>
      </c>
      <c r="AF53" s="10">
        <v>1</v>
      </c>
      <c r="AG53" s="10">
        <v>0</v>
      </c>
      <c r="AH53" s="10">
        <f t="shared" si="1"/>
        <v>28</v>
      </c>
      <c r="AI53" s="10">
        <f t="shared" si="0"/>
        <v>3</v>
      </c>
    </row>
    <row r="54" spans="1:35" x14ac:dyDescent="0.25">
      <c r="A54" s="11"/>
      <c r="B54" s="27" t="s">
        <v>26</v>
      </c>
      <c r="C54" s="13" t="s">
        <v>67</v>
      </c>
      <c r="D54" s="10">
        <v>2</v>
      </c>
      <c r="E54" s="10">
        <v>0</v>
      </c>
      <c r="F54" s="10">
        <v>0</v>
      </c>
      <c r="G54" s="10">
        <v>2</v>
      </c>
      <c r="H54" s="10">
        <v>4</v>
      </c>
      <c r="I54" s="10">
        <v>0</v>
      </c>
      <c r="J54" s="10">
        <v>2</v>
      </c>
      <c r="K54" s="10">
        <v>0</v>
      </c>
      <c r="L54" s="10">
        <v>1</v>
      </c>
      <c r="M54" s="10">
        <v>0</v>
      </c>
      <c r="N54" s="10">
        <v>0</v>
      </c>
      <c r="O54" s="10">
        <v>0</v>
      </c>
      <c r="P54" s="10">
        <v>0</v>
      </c>
      <c r="Q54" s="10">
        <v>0</v>
      </c>
      <c r="R54" s="10">
        <v>0</v>
      </c>
      <c r="S54" s="10">
        <v>0</v>
      </c>
      <c r="T54" s="10">
        <v>0</v>
      </c>
      <c r="U54" s="10">
        <v>0</v>
      </c>
      <c r="V54" s="10">
        <v>0</v>
      </c>
      <c r="W54" s="10">
        <v>0</v>
      </c>
      <c r="X54" s="10">
        <v>0</v>
      </c>
      <c r="Y54" s="10">
        <v>0</v>
      </c>
      <c r="Z54" s="10">
        <v>2</v>
      </c>
      <c r="AA54" s="10">
        <v>0</v>
      </c>
      <c r="AB54" s="10">
        <v>0</v>
      </c>
      <c r="AC54" s="10">
        <v>0</v>
      </c>
      <c r="AD54" s="10">
        <v>0</v>
      </c>
      <c r="AE54" s="10">
        <v>0</v>
      </c>
      <c r="AF54" s="10">
        <v>1</v>
      </c>
      <c r="AG54" s="10">
        <v>0</v>
      </c>
      <c r="AH54" s="10">
        <f t="shared" si="1"/>
        <v>12</v>
      </c>
      <c r="AI54" s="10">
        <f t="shared" si="0"/>
        <v>2</v>
      </c>
    </row>
    <row r="55" spans="1:35" x14ac:dyDescent="0.25">
      <c r="A55" s="11"/>
      <c r="B55" s="27" t="s">
        <v>54</v>
      </c>
      <c r="C55" s="13" t="s">
        <v>68</v>
      </c>
      <c r="D55" s="10">
        <v>8</v>
      </c>
      <c r="E55" s="10">
        <v>4</v>
      </c>
      <c r="F55" s="10">
        <v>0</v>
      </c>
      <c r="G55" s="10">
        <v>6</v>
      </c>
      <c r="H55" s="10">
        <v>4</v>
      </c>
      <c r="I55" s="10">
        <v>0</v>
      </c>
      <c r="J55" s="10">
        <v>0</v>
      </c>
      <c r="K55" s="10">
        <v>0</v>
      </c>
      <c r="L55" s="10">
        <v>0</v>
      </c>
      <c r="M55" s="10">
        <v>0</v>
      </c>
      <c r="N55" s="10">
        <v>2</v>
      </c>
      <c r="O55" s="10">
        <v>0</v>
      </c>
      <c r="P55" s="10">
        <v>0</v>
      </c>
      <c r="Q55" s="10">
        <v>0</v>
      </c>
      <c r="R55" s="10">
        <v>0</v>
      </c>
      <c r="S55" s="10">
        <v>0</v>
      </c>
      <c r="T55" s="10">
        <v>0</v>
      </c>
      <c r="U55" s="10">
        <v>1</v>
      </c>
      <c r="V55" s="10">
        <v>0</v>
      </c>
      <c r="W55" s="10">
        <v>0</v>
      </c>
      <c r="X55" s="10">
        <v>0</v>
      </c>
      <c r="Y55" s="10">
        <v>1</v>
      </c>
      <c r="Z55" s="10">
        <v>1</v>
      </c>
      <c r="AA55" s="10">
        <v>0</v>
      </c>
      <c r="AB55" s="10">
        <v>0</v>
      </c>
      <c r="AC55" s="10">
        <v>0</v>
      </c>
      <c r="AD55" s="10">
        <v>6</v>
      </c>
      <c r="AE55" s="10">
        <v>0</v>
      </c>
      <c r="AF55" s="10">
        <v>0</v>
      </c>
      <c r="AG55" s="10">
        <v>0</v>
      </c>
      <c r="AH55" s="10">
        <f t="shared" si="1"/>
        <v>21</v>
      </c>
      <c r="AI55" s="10">
        <f t="shared" si="0"/>
        <v>12</v>
      </c>
    </row>
    <row r="56" spans="1:35" x14ac:dyDescent="0.25">
      <c r="A56" s="11"/>
      <c r="B56" s="27" t="s">
        <v>56</v>
      </c>
      <c r="C56" s="13" t="s">
        <v>69</v>
      </c>
      <c r="D56" s="10">
        <v>4</v>
      </c>
      <c r="E56" s="10">
        <v>3</v>
      </c>
      <c r="F56" s="10">
        <v>0</v>
      </c>
      <c r="G56" s="10">
        <v>6</v>
      </c>
      <c r="H56" s="10">
        <v>4</v>
      </c>
      <c r="I56" s="10">
        <v>0</v>
      </c>
      <c r="J56" s="10">
        <v>2</v>
      </c>
      <c r="K56" s="10">
        <v>0</v>
      </c>
      <c r="L56" s="10">
        <v>2</v>
      </c>
      <c r="M56" s="10">
        <v>0</v>
      </c>
      <c r="N56" s="10">
        <v>1</v>
      </c>
      <c r="O56" s="10">
        <v>0</v>
      </c>
      <c r="P56" s="10">
        <v>0</v>
      </c>
      <c r="Q56" s="10">
        <v>1</v>
      </c>
      <c r="R56" s="10">
        <v>0</v>
      </c>
      <c r="S56" s="10">
        <v>0</v>
      </c>
      <c r="T56" s="10">
        <v>1</v>
      </c>
      <c r="U56" s="10">
        <v>0</v>
      </c>
      <c r="V56" s="10">
        <v>1</v>
      </c>
      <c r="W56" s="10">
        <v>0</v>
      </c>
      <c r="X56" s="10">
        <v>0</v>
      </c>
      <c r="Y56" s="10">
        <v>3</v>
      </c>
      <c r="Z56" s="10">
        <v>4</v>
      </c>
      <c r="AA56" s="10">
        <v>0</v>
      </c>
      <c r="AB56" s="10">
        <v>0</v>
      </c>
      <c r="AC56" s="10">
        <v>1</v>
      </c>
      <c r="AD56" s="10">
        <v>3</v>
      </c>
      <c r="AE56" s="10">
        <v>0</v>
      </c>
      <c r="AF56" s="10">
        <v>0</v>
      </c>
      <c r="AG56" s="10">
        <v>0</v>
      </c>
      <c r="AH56" s="10">
        <f t="shared" si="1"/>
        <v>22</v>
      </c>
      <c r="AI56" s="10">
        <f t="shared" si="0"/>
        <v>14</v>
      </c>
    </row>
    <row r="57" spans="1:35" x14ac:dyDescent="0.25">
      <c r="A57" s="11"/>
      <c r="B57" s="27" t="s">
        <v>58</v>
      </c>
      <c r="C57" s="13" t="s">
        <v>70</v>
      </c>
      <c r="D57" s="10">
        <v>9</v>
      </c>
      <c r="E57" s="10">
        <v>5</v>
      </c>
      <c r="F57" s="10">
        <v>0</v>
      </c>
      <c r="G57" s="10">
        <v>6</v>
      </c>
      <c r="H57" s="10">
        <v>2</v>
      </c>
      <c r="I57" s="10">
        <v>0</v>
      </c>
      <c r="J57" s="10">
        <v>2</v>
      </c>
      <c r="K57" s="10">
        <v>0</v>
      </c>
      <c r="L57" s="10">
        <v>1</v>
      </c>
      <c r="M57" s="10">
        <v>0</v>
      </c>
      <c r="N57" s="10">
        <v>1</v>
      </c>
      <c r="O57" s="10">
        <v>0</v>
      </c>
      <c r="P57" s="10">
        <v>0</v>
      </c>
      <c r="Q57" s="10">
        <v>1</v>
      </c>
      <c r="R57" s="10">
        <v>0</v>
      </c>
      <c r="S57" s="10">
        <v>0</v>
      </c>
      <c r="T57" s="10">
        <v>0</v>
      </c>
      <c r="U57" s="10">
        <v>0</v>
      </c>
      <c r="V57" s="10">
        <v>0</v>
      </c>
      <c r="W57" s="10">
        <v>1</v>
      </c>
      <c r="X57" s="10">
        <v>0</v>
      </c>
      <c r="Y57" s="10">
        <v>3</v>
      </c>
      <c r="Z57" s="10">
        <v>8</v>
      </c>
      <c r="AA57" s="10">
        <v>0</v>
      </c>
      <c r="AB57" s="10">
        <v>0</v>
      </c>
      <c r="AC57" s="10">
        <v>1</v>
      </c>
      <c r="AD57" s="10">
        <v>5</v>
      </c>
      <c r="AE57" s="10">
        <v>0</v>
      </c>
      <c r="AF57" s="10">
        <v>0</v>
      </c>
      <c r="AG57" s="10">
        <v>0</v>
      </c>
      <c r="AH57" s="10">
        <f t="shared" si="1"/>
        <v>28</v>
      </c>
      <c r="AI57" s="10">
        <f t="shared" si="0"/>
        <v>17</v>
      </c>
    </row>
    <row r="58" spans="1:35" x14ac:dyDescent="0.25">
      <c r="A58" s="11"/>
      <c r="B58" s="27" t="s">
        <v>60</v>
      </c>
      <c r="C58" s="13" t="s">
        <v>71</v>
      </c>
      <c r="D58" s="10">
        <v>8</v>
      </c>
      <c r="E58" s="10">
        <v>2</v>
      </c>
      <c r="F58" s="10">
        <v>0</v>
      </c>
      <c r="G58" s="10">
        <v>1</v>
      </c>
      <c r="H58" s="10">
        <v>3</v>
      </c>
      <c r="I58" s="10">
        <v>0</v>
      </c>
      <c r="J58" s="10">
        <v>3</v>
      </c>
      <c r="K58" s="10">
        <v>0</v>
      </c>
      <c r="L58" s="10">
        <v>1</v>
      </c>
      <c r="M58" s="10">
        <v>0</v>
      </c>
      <c r="N58" s="10">
        <v>1</v>
      </c>
      <c r="O58" s="10">
        <v>0</v>
      </c>
      <c r="P58" s="10">
        <v>0</v>
      </c>
      <c r="Q58" s="10">
        <v>0</v>
      </c>
      <c r="R58" s="10">
        <v>0</v>
      </c>
      <c r="S58" s="10">
        <v>0</v>
      </c>
      <c r="T58" s="10">
        <v>2</v>
      </c>
      <c r="U58" s="10">
        <v>0</v>
      </c>
      <c r="V58" s="10">
        <v>0</v>
      </c>
      <c r="W58" s="10">
        <v>0</v>
      </c>
      <c r="X58" s="10">
        <v>0</v>
      </c>
      <c r="Y58" s="10">
        <v>0</v>
      </c>
      <c r="Z58" s="10">
        <v>4</v>
      </c>
      <c r="AA58" s="10">
        <v>0</v>
      </c>
      <c r="AB58" s="10">
        <v>0</v>
      </c>
      <c r="AC58" s="10">
        <v>0</v>
      </c>
      <c r="AD58" s="10">
        <v>5</v>
      </c>
      <c r="AE58" s="10">
        <v>0</v>
      </c>
      <c r="AF58" s="10">
        <v>2</v>
      </c>
      <c r="AG58" s="10">
        <v>0</v>
      </c>
      <c r="AH58" s="10">
        <f t="shared" si="1"/>
        <v>29</v>
      </c>
      <c r="AI58" s="10">
        <f t="shared" si="0"/>
        <v>3</v>
      </c>
    </row>
    <row r="59" spans="1:35" x14ac:dyDescent="0.25">
      <c r="A59" s="11"/>
      <c r="B59" s="27" t="s">
        <v>72</v>
      </c>
      <c r="C59" s="13" t="s">
        <v>73</v>
      </c>
      <c r="D59" s="10">
        <v>2</v>
      </c>
      <c r="E59" s="10">
        <v>2</v>
      </c>
      <c r="F59" s="10">
        <v>0</v>
      </c>
      <c r="G59" s="10">
        <v>2</v>
      </c>
      <c r="H59" s="10">
        <v>3</v>
      </c>
      <c r="I59" s="10">
        <v>0</v>
      </c>
      <c r="J59" s="10">
        <v>0</v>
      </c>
      <c r="K59" s="10">
        <v>0</v>
      </c>
      <c r="L59" s="10">
        <v>0</v>
      </c>
      <c r="M59" s="10">
        <v>0</v>
      </c>
      <c r="N59" s="10">
        <v>2</v>
      </c>
      <c r="O59" s="10">
        <v>0</v>
      </c>
      <c r="P59" s="10">
        <v>0</v>
      </c>
      <c r="Q59" s="10">
        <v>1</v>
      </c>
      <c r="R59" s="10">
        <v>0</v>
      </c>
      <c r="S59" s="10">
        <v>0</v>
      </c>
      <c r="T59" s="10">
        <v>0</v>
      </c>
      <c r="U59" s="10">
        <v>0</v>
      </c>
      <c r="V59" s="10">
        <v>0</v>
      </c>
      <c r="W59" s="10">
        <v>0</v>
      </c>
      <c r="X59" s="10">
        <v>0</v>
      </c>
      <c r="Y59" s="10">
        <v>2</v>
      </c>
      <c r="Z59" s="10">
        <v>1</v>
      </c>
      <c r="AA59" s="10">
        <v>0</v>
      </c>
      <c r="AB59" s="10">
        <v>0</v>
      </c>
      <c r="AC59" s="10">
        <v>0</v>
      </c>
      <c r="AD59" s="10">
        <v>2</v>
      </c>
      <c r="AE59" s="10">
        <v>0</v>
      </c>
      <c r="AF59" s="10">
        <v>0</v>
      </c>
      <c r="AG59" s="10">
        <v>0</v>
      </c>
      <c r="AH59" s="10">
        <f t="shared" si="1"/>
        <v>10</v>
      </c>
      <c r="AI59" s="10">
        <f t="shared" si="0"/>
        <v>7</v>
      </c>
    </row>
    <row r="60" spans="1:35" x14ac:dyDescent="0.25">
      <c r="A60" s="11"/>
      <c r="B60" s="27" t="s">
        <v>74</v>
      </c>
      <c r="C60" s="13" t="s">
        <v>75</v>
      </c>
      <c r="D60" s="10">
        <v>4</v>
      </c>
      <c r="E60" s="10">
        <v>3</v>
      </c>
      <c r="F60" s="10">
        <v>0</v>
      </c>
      <c r="G60" s="10">
        <v>2</v>
      </c>
      <c r="H60" s="10">
        <v>1</v>
      </c>
      <c r="I60" s="10">
        <v>0</v>
      </c>
      <c r="J60" s="10">
        <v>1</v>
      </c>
      <c r="K60" s="10">
        <v>0</v>
      </c>
      <c r="L60" s="10">
        <v>0</v>
      </c>
      <c r="M60" s="10">
        <v>0</v>
      </c>
      <c r="N60" s="10">
        <v>1</v>
      </c>
      <c r="O60" s="10">
        <v>0</v>
      </c>
      <c r="P60" s="10">
        <v>0</v>
      </c>
      <c r="Q60" s="10">
        <v>0</v>
      </c>
      <c r="R60" s="10">
        <v>0</v>
      </c>
      <c r="S60" s="10">
        <v>0</v>
      </c>
      <c r="T60" s="10">
        <v>0</v>
      </c>
      <c r="U60" s="10">
        <v>0</v>
      </c>
      <c r="V60" s="10">
        <v>0</v>
      </c>
      <c r="W60" s="10">
        <v>0</v>
      </c>
      <c r="X60" s="10">
        <v>0</v>
      </c>
      <c r="Y60" s="10">
        <v>2</v>
      </c>
      <c r="Z60" s="10">
        <v>3</v>
      </c>
      <c r="AA60" s="10">
        <v>0</v>
      </c>
      <c r="AB60" s="10">
        <v>0</v>
      </c>
      <c r="AC60" s="10">
        <v>1</v>
      </c>
      <c r="AD60" s="10">
        <v>3</v>
      </c>
      <c r="AE60" s="10">
        <v>0</v>
      </c>
      <c r="AF60" s="10">
        <v>1</v>
      </c>
      <c r="AG60" s="10">
        <v>0</v>
      </c>
      <c r="AH60" s="10">
        <f t="shared" si="1"/>
        <v>14</v>
      </c>
      <c r="AI60" s="10">
        <f t="shared" si="0"/>
        <v>8</v>
      </c>
    </row>
    <row r="61" spans="1:35" x14ac:dyDescent="0.25">
      <c r="A61" s="11"/>
      <c r="B61" s="27" t="s">
        <v>76</v>
      </c>
      <c r="C61" s="13" t="s">
        <v>77</v>
      </c>
      <c r="D61" s="10">
        <v>1</v>
      </c>
      <c r="E61" s="10">
        <v>1</v>
      </c>
      <c r="F61" s="10">
        <v>0</v>
      </c>
      <c r="G61" s="10">
        <v>0</v>
      </c>
      <c r="H61" s="10">
        <v>1</v>
      </c>
      <c r="I61" s="10">
        <v>0</v>
      </c>
      <c r="J61" s="10">
        <v>1</v>
      </c>
      <c r="K61" s="10">
        <v>0</v>
      </c>
      <c r="L61" s="10">
        <v>0</v>
      </c>
      <c r="M61" s="10">
        <v>0</v>
      </c>
      <c r="N61" s="10">
        <v>1</v>
      </c>
      <c r="O61" s="10">
        <v>0</v>
      </c>
      <c r="P61" s="10">
        <v>0</v>
      </c>
      <c r="Q61" s="10">
        <v>0</v>
      </c>
      <c r="R61" s="10">
        <v>0</v>
      </c>
      <c r="S61" s="10">
        <v>0</v>
      </c>
      <c r="T61" s="10">
        <v>0</v>
      </c>
      <c r="U61" s="10">
        <v>0</v>
      </c>
      <c r="V61" s="10">
        <v>0</v>
      </c>
      <c r="W61" s="10">
        <v>0</v>
      </c>
      <c r="X61" s="10">
        <v>0</v>
      </c>
      <c r="Y61" s="10">
        <v>0</v>
      </c>
      <c r="Z61" s="10">
        <v>1</v>
      </c>
      <c r="AA61" s="10">
        <v>0</v>
      </c>
      <c r="AB61" s="10">
        <v>0</v>
      </c>
      <c r="AC61" s="10">
        <v>1</v>
      </c>
      <c r="AD61" s="10">
        <v>1</v>
      </c>
      <c r="AE61" s="10">
        <v>0</v>
      </c>
      <c r="AF61" s="10">
        <v>0</v>
      </c>
      <c r="AG61" s="10">
        <v>0</v>
      </c>
      <c r="AH61" s="10">
        <f t="shared" si="1"/>
        <v>6</v>
      </c>
      <c r="AI61" s="10">
        <f t="shared" si="0"/>
        <v>2</v>
      </c>
    </row>
    <row r="62" spans="1:35" x14ac:dyDescent="0.25">
      <c r="A62" s="11"/>
      <c r="B62" s="27" t="s">
        <v>78</v>
      </c>
      <c r="C62" s="13" t="s">
        <v>79</v>
      </c>
      <c r="D62" s="10">
        <v>0</v>
      </c>
      <c r="E62" s="10">
        <v>0</v>
      </c>
      <c r="F62" s="10">
        <v>0</v>
      </c>
      <c r="G62" s="10">
        <v>0</v>
      </c>
      <c r="H62" s="10">
        <v>0</v>
      </c>
      <c r="I62" s="10">
        <v>0</v>
      </c>
      <c r="J62" s="10">
        <v>5</v>
      </c>
      <c r="K62" s="10">
        <v>0</v>
      </c>
      <c r="L62" s="10">
        <v>0</v>
      </c>
      <c r="M62" s="10">
        <v>0</v>
      </c>
      <c r="N62" s="10">
        <v>0</v>
      </c>
      <c r="O62" s="10">
        <v>0</v>
      </c>
      <c r="P62" s="10">
        <v>0</v>
      </c>
      <c r="Q62" s="10">
        <v>0</v>
      </c>
      <c r="R62" s="10">
        <v>0</v>
      </c>
      <c r="S62" s="10">
        <v>0</v>
      </c>
      <c r="T62" s="10">
        <v>0</v>
      </c>
      <c r="U62" s="10">
        <v>0</v>
      </c>
      <c r="V62" s="10">
        <v>0</v>
      </c>
      <c r="W62" s="10">
        <v>0</v>
      </c>
      <c r="X62" s="10">
        <v>0</v>
      </c>
      <c r="Y62" s="10">
        <v>0</v>
      </c>
      <c r="Z62" s="10">
        <v>0</v>
      </c>
      <c r="AA62" s="10">
        <v>0</v>
      </c>
      <c r="AB62" s="10">
        <v>0</v>
      </c>
      <c r="AC62" s="10">
        <v>0</v>
      </c>
      <c r="AD62" s="10">
        <v>0</v>
      </c>
      <c r="AE62" s="10">
        <v>0</v>
      </c>
      <c r="AF62" s="10">
        <v>0</v>
      </c>
      <c r="AG62" s="10">
        <v>0</v>
      </c>
      <c r="AH62" s="10">
        <f t="shared" si="1"/>
        <v>5</v>
      </c>
      <c r="AI62" s="10">
        <f t="shared" si="0"/>
        <v>0</v>
      </c>
    </row>
    <row r="63" spans="1:35" x14ac:dyDescent="0.25">
      <c r="A63" s="15"/>
      <c r="B63" s="16"/>
      <c r="C63" s="17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</row>
    <row r="64" spans="1:35" x14ac:dyDescent="0.25">
      <c r="A64" s="11" t="s">
        <v>80</v>
      </c>
      <c r="B64" s="14" t="s">
        <v>81</v>
      </c>
      <c r="C64" s="13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</row>
    <row r="65" spans="1:35" x14ac:dyDescent="0.25">
      <c r="A65" s="15"/>
      <c r="B65" s="27" t="s">
        <v>82</v>
      </c>
      <c r="C65" s="13" t="s">
        <v>83</v>
      </c>
      <c r="D65" s="10">
        <v>0</v>
      </c>
      <c r="E65" s="10">
        <v>0</v>
      </c>
      <c r="F65" s="10">
        <v>0</v>
      </c>
      <c r="G65" s="10">
        <v>0</v>
      </c>
      <c r="H65" s="10">
        <v>0</v>
      </c>
      <c r="I65" s="10">
        <v>0</v>
      </c>
      <c r="J65" s="10">
        <v>0</v>
      </c>
      <c r="K65" s="10">
        <v>0</v>
      </c>
      <c r="L65" s="10">
        <v>0</v>
      </c>
      <c r="M65" s="10">
        <v>0</v>
      </c>
      <c r="N65" s="10">
        <v>0</v>
      </c>
      <c r="O65" s="10">
        <v>0</v>
      </c>
      <c r="P65" s="10">
        <v>0</v>
      </c>
      <c r="Q65" s="10">
        <v>0</v>
      </c>
      <c r="R65" s="10">
        <v>0</v>
      </c>
      <c r="S65" s="10">
        <v>0</v>
      </c>
      <c r="T65" s="10">
        <v>0</v>
      </c>
      <c r="U65" s="10">
        <v>0</v>
      </c>
      <c r="V65" s="10">
        <v>0</v>
      </c>
      <c r="W65" s="10">
        <v>0</v>
      </c>
      <c r="X65" s="10">
        <v>0</v>
      </c>
      <c r="Y65" s="10">
        <v>0</v>
      </c>
      <c r="Z65" s="10">
        <v>0</v>
      </c>
      <c r="AA65" s="10">
        <v>0</v>
      </c>
      <c r="AB65" s="10">
        <v>0</v>
      </c>
      <c r="AC65" s="10">
        <v>0</v>
      </c>
      <c r="AD65" s="10">
        <v>0</v>
      </c>
      <c r="AE65" s="10">
        <v>0</v>
      </c>
      <c r="AF65" s="10">
        <v>0</v>
      </c>
      <c r="AG65" s="10">
        <v>0</v>
      </c>
      <c r="AH65" s="10">
        <f t="shared" si="1"/>
        <v>0</v>
      </c>
      <c r="AI65" s="10">
        <f t="shared" si="0"/>
        <v>0</v>
      </c>
    </row>
    <row r="66" spans="1:35" x14ac:dyDescent="0.25">
      <c r="A66" s="15"/>
      <c r="B66" s="27" t="s">
        <v>82</v>
      </c>
      <c r="C66" s="13" t="s">
        <v>84</v>
      </c>
      <c r="D66" s="10">
        <v>5</v>
      </c>
      <c r="E66" s="10">
        <v>2</v>
      </c>
      <c r="F66" s="10">
        <v>0</v>
      </c>
      <c r="G66" s="10">
        <v>0</v>
      </c>
      <c r="H66" s="10">
        <v>0</v>
      </c>
      <c r="I66" s="10">
        <v>0</v>
      </c>
      <c r="J66" s="10">
        <v>0</v>
      </c>
      <c r="K66" s="10">
        <v>0</v>
      </c>
      <c r="L66" s="10">
        <v>0</v>
      </c>
      <c r="M66" s="10">
        <v>0</v>
      </c>
      <c r="N66" s="10">
        <v>0</v>
      </c>
      <c r="O66" s="10">
        <v>0</v>
      </c>
      <c r="P66" s="10">
        <v>0</v>
      </c>
      <c r="Q66" s="10">
        <v>0</v>
      </c>
      <c r="R66" s="10">
        <v>0</v>
      </c>
      <c r="S66" s="10">
        <v>0</v>
      </c>
      <c r="T66" s="10">
        <v>1</v>
      </c>
      <c r="U66" s="10">
        <v>0</v>
      </c>
      <c r="V66" s="10">
        <v>0</v>
      </c>
      <c r="W66" s="10">
        <v>0</v>
      </c>
      <c r="X66" s="10">
        <v>0</v>
      </c>
      <c r="Y66" s="10">
        <v>0</v>
      </c>
      <c r="Z66" s="10">
        <v>3</v>
      </c>
      <c r="AA66" s="10">
        <v>0</v>
      </c>
      <c r="AB66" s="10">
        <v>0</v>
      </c>
      <c r="AC66" s="10">
        <v>1</v>
      </c>
      <c r="AD66" s="10">
        <v>1</v>
      </c>
      <c r="AE66" s="10">
        <v>0</v>
      </c>
      <c r="AF66" s="10">
        <v>5</v>
      </c>
      <c r="AG66" s="10">
        <v>0</v>
      </c>
      <c r="AH66" s="10">
        <f t="shared" si="1"/>
        <v>15</v>
      </c>
      <c r="AI66" s="10">
        <f t="shared" si="0"/>
        <v>3</v>
      </c>
    </row>
    <row r="67" spans="1:35" x14ac:dyDescent="0.25">
      <c r="A67" s="15"/>
      <c r="B67" s="27" t="s">
        <v>82</v>
      </c>
      <c r="C67" s="13" t="s">
        <v>85</v>
      </c>
      <c r="D67" s="10">
        <v>6</v>
      </c>
      <c r="E67" s="10">
        <v>3</v>
      </c>
      <c r="F67" s="10">
        <v>0</v>
      </c>
      <c r="G67" s="10">
        <v>3</v>
      </c>
      <c r="H67" s="10">
        <v>8</v>
      </c>
      <c r="I67" s="10">
        <v>0</v>
      </c>
      <c r="J67" s="10">
        <v>3</v>
      </c>
      <c r="K67" s="10">
        <v>0</v>
      </c>
      <c r="L67" s="10">
        <v>0</v>
      </c>
      <c r="M67" s="10">
        <v>0</v>
      </c>
      <c r="N67" s="10">
        <v>2</v>
      </c>
      <c r="O67" s="10">
        <v>0</v>
      </c>
      <c r="P67" s="10">
        <v>0</v>
      </c>
      <c r="Q67" s="10">
        <v>5</v>
      </c>
      <c r="R67" s="10">
        <v>0</v>
      </c>
      <c r="S67" s="10">
        <v>0</v>
      </c>
      <c r="T67" s="10">
        <v>0</v>
      </c>
      <c r="U67" s="10">
        <v>0</v>
      </c>
      <c r="V67" s="10">
        <v>0</v>
      </c>
      <c r="W67" s="10">
        <v>0</v>
      </c>
      <c r="X67" s="10">
        <v>0</v>
      </c>
      <c r="Y67" s="10">
        <v>3</v>
      </c>
      <c r="Z67" s="10">
        <v>6</v>
      </c>
      <c r="AA67" s="10">
        <v>0</v>
      </c>
      <c r="AB67" s="10">
        <v>0</v>
      </c>
      <c r="AC67" s="10">
        <v>0</v>
      </c>
      <c r="AD67" s="10">
        <v>7</v>
      </c>
      <c r="AE67" s="10">
        <v>0</v>
      </c>
      <c r="AF67" s="10">
        <v>0</v>
      </c>
      <c r="AG67" s="10">
        <v>0</v>
      </c>
      <c r="AH67" s="10">
        <f t="shared" si="1"/>
        <v>32</v>
      </c>
      <c r="AI67" s="10">
        <f t="shared" si="0"/>
        <v>14</v>
      </c>
    </row>
    <row r="68" spans="1:35" x14ac:dyDescent="0.25">
      <c r="A68" s="15"/>
      <c r="B68" s="27" t="s">
        <v>82</v>
      </c>
      <c r="C68" s="13" t="s">
        <v>86</v>
      </c>
      <c r="D68" s="10">
        <v>68</v>
      </c>
      <c r="E68" s="10">
        <v>17</v>
      </c>
      <c r="F68" s="10">
        <v>0</v>
      </c>
      <c r="G68" s="10">
        <v>32</v>
      </c>
      <c r="H68" s="10">
        <v>34</v>
      </c>
      <c r="I68" s="10">
        <v>0</v>
      </c>
      <c r="J68" s="10">
        <v>28</v>
      </c>
      <c r="K68" s="10">
        <v>0</v>
      </c>
      <c r="L68" s="10">
        <v>30</v>
      </c>
      <c r="M68" s="10">
        <v>0</v>
      </c>
      <c r="N68" s="10">
        <v>16</v>
      </c>
      <c r="O68" s="10">
        <v>0</v>
      </c>
      <c r="P68" s="10">
        <v>0</v>
      </c>
      <c r="Q68" s="10">
        <v>25</v>
      </c>
      <c r="R68" s="10">
        <v>1</v>
      </c>
      <c r="S68" s="10">
        <v>0</v>
      </c>
      <c r="T68" s="10">
        <v>2</v>
      </c>
      <c r="U68" s="10">
        <v>4</v>
      </c>
      <c r="V68" s="10">
        <v>0</v>
      </c>
      <c r="W68" s="10">
        <v>3</v>
      </c>
      <c r="X68" s="10">
        <v>0</v>
      </c>
      <c r="Y68" s="10">
        <v>9</v>
      </c>
      <c r="Z68" s="10">
        <v>32</v>
      </c>
      <c r="AA68" s="10">
        <v>0</v>
      </c>
      <c r="AB68" s="10">
        <v>0</v>
      </c>
      <c r="AC68" s="10">
        <v>4</v>
      </c>
      <c r="AD68" s="10">
        <v>60</v>
      </c>
      <c r="AE68" s="10">
        <v>0</v>
      </c>
      <c r="AF68" s="10">
        <v>0</v>
      </c>
      <c r="AG68" s="10">
        <v>0</v>
      </c>
      <c r="AH68" s="10">
        <f t="shared" si="1"/>
        <v>271</v>
      </c>
      <c r="AI68" s="10">
        <f t="shared" si="0"/>
        <v>94</v>
      </c>
    </row>
    <row r="69" spans="1:35" x14ac:dyDescent="0.25">
      <c r="A69" s="15"/>
      <c r="B69" s="27" t="s">
        <v>82</v>
      </c>
      <c r="C69" s="13" t="s">
        <v>87</v>
      </c>
      <c r="D69" s="10">
        <v>6</v>
      </c>
      <c r="E69" s="10">
        <v>4</v>
      </c>
      <c r="F69" s="10">
        <v>0</v>
      </c>
      <c r="G69" s="10">
        <v>9</v>
      </c>
      <c r="H69" s="10">
        <v>6</v>
      </c>
      <c r="I69" s="10">
        <v>0</v>
      </c>
      <c r="J69" s="10">
        <v>5</v>
      </c>
      <c r="K69" s="10">
        <v>0</v>
      </c>
      <c r="L69" s="10">
        <v>12</v>
      </c>
      <c r="M69" s="10">
        <v>0</v>
      </c>
      <c r="N69" s="10">
        <v>5</v>
      </c>
      <c r="O69" s="10">
        <v>0</v>
      </c>
      <c r="P69" s="10">
        <v>0</v>
      </c>
      <c r="Q69" s="10">
        <v>7</v>
      </c>
      <c r="R69" s="10">
        <v>0</v>
      </c>
      <c r="S69" s="10">
        <v>0</v>
      </c>
      <c r="T69" s="10">
        <v>0</v>
      </c>
      <c r="U69" s="10">
        <v>0</v>
      </c>
      <c r="V69" s="10">
        <v>0</v>
      </c>
      <c r="W69" s="10">
        <v>3</v>
      </c>
      <c r="X69" s="10">
        <v>0</v>
      </c>
      <c r="Y69" s="10">
        <v>5</v>
      </c>
      <c r="Z69" s="10">
        <v>6</v>
      </c>
      <c r="AA69" s="10">
        <v>0</v>
      </c>
      <c r="AB69" s="10">
        <v>0</v>
      </c>
      <c r="AC69" s="10">
        <v>2</v>
      </c>
      <c r="AD69" s="10">
        <v>5</v>
      </c>
      <c r="AE69" s="10">
        <v>0</v>
      </c>
      <c r="AF69" s="10">
        <v>0</v>
      </c>
      <c r="AG69" s="10">
        <v>0</v>
      </c>
      <c r="AH69" s="10">
        <f t="shared" si="1"/>
        <v>45</v>
      </c>
      <c r="AI69" s="10">
        <f t="shared" si="0"/>
        <v>30</v>
      </c>
    </row>
    <row r="70" spans="1:35" x14ac:dyDescent="0.25">
      <c r="A70" s="15"/>
      <c r="B70" s="27" t="s">
        <v>82</v>
      </c>
      <c r="C70" s="13" t="s">
        <v>88</v>
      </c>
      <c r="D70" s="10">
        <v>2</v>
      </c>
      <c r="E70" s="10">
        <v>1</v>
      </c>
      <c r="F70" s="10">
        <v>0</v>
      </c>
      <c r="G70" s="10">
        <v>0</v>
      </c>
      <c r="H70" s="10">
        <v>0</v>
      </c>
      <c r="I70" s="10">
        <v>0</v>
      </c>
      <c r="J70" s="10">
        <v>0</v>
      </c>
      <c r="K70" s="10">
        <v>0</v>
      </c>
      <c r="L70" s="10">
        <v>0</v>
      </c>
      <c r="M70" s="10">
        <v>0</v>
      </c>
      <c r="N70" s="10">
        <v>0</v>
      </c>
      <c r="O70" s="10">
        <v>0</v>
      </c>
      <c r="P70" s="10">
        <v>0</v>
      </c>
      <c r="Q70" s="10">
        <v>0</v>
      </c>
      <c r="R70" s="10">
        <v>0</v>
      </c>
      <c r="S70" s="10">
        <v>0</v>
      </c>
      <c r="T70" s="10">
        <v>1</v>
      </c>
      <c r="U70" s="10">
        <v>1</v>
      </c>
      <c r="V70" s="10">
        <v>4</v>
      </c>
      <c r="W70" s="10">
        <v>6</v>
      </c>
      <c r="X70" s="10">
        <v>0</v>
      </c>
      <c r="Y70" s="10">
        <v>0</v>
      </c>
      <c r="Z70" s="10">
        <v>0</v>
      </c>
      <c r="AA70" s="10">
        <v>0</v>
      </c>
      <c r="AB70" s="10">
        <v>0</v>
      </c>
      <c r="AC70" s="10">
        <v>0</v>
      </c>
      <c r="AD70" s="10">
        <v>0</v>
      </c>
      <c r="AE70" s="10">
        <v>0</v>
      </c>
      <c r="AF70" s="10">
        <v>0</v>
      </c>
      <c r="AG70" s="10">
        <v>0</v>
      </c>
      <c r="AH70" s="10">
        <f t="shared" si="1"/>
        <v>7</v>
      </c>
      <c r="AI70" s="10">
        <f t="shared" si="0"/>
        <v>8</v>
      </c>
    </row>
    <row r="71" spans="1:35" x14ac:dyDescent="0.25">
      <c r="A71" s="15"/>
      <c r="B71" s="16"/>
      <c r="C71" s="17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</row>
    <row r="72" spans="1:35" x14ac:dyDescent="0.25">
      <c r="A72" s="11" t="s">
        <v>89</v>
      </c>
      <c r="B72" s="14" t="s">
        <v>90</v>
      </c>
      <c r="C72" s="13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</row>
    <row r="73" spans="1:35" x14ac:dyDescent="0.25">
      <c r="A73" s="11"/>
      <c r="B73" s="27" t="s">
        <v>82</v>
      </c>
      <c r="C73" s="13" t="s">
        <v>91</v>
      </c>
      <c r="D73" s="10">
        <v>17</v>
      </c>
      <c r="E73" s="10">
        <v>7</v>
      </c>
      <c r="F73" s="10">
        <v>0</v>
      </c>
      <c r="G73" s="10">
        <v>22</v>
      </c>
      <c r="H73" s="10">
        <v>10</v>
      </c>
      <c r="I73" s="10">
        <v>0</v>
      </c>
      <c r="J73" s="10">
        <v>18</v>
      </c>
      <c r="K73" s="10">
        <v>0</v>
      </c>
      <c r="L73" s="10">
        <v>33</v>
      </c>
      <c r="M73" s="10">
        <v>0</v>
      </c>
      <c r="N73" s="10">
        <v>4</v>
      </c>
      <c r="O73" s="10">
        <v>0</v>
      </c>
      <c r="P73" s="10">
        <v>0</v>
      </c>
      <c r="Q73" s="10">
        <v>22</v>
      </c>
      <c r="R73" s="10">
        <v>0</v>
      </c>
      <c r="S73" s="10">
        <v>0</v>
      </c>
      <c r="T73" s="10">
        <v>2</v>
      </c>
      <c r="U73" s="10">
        <v>2</v>
      </c>
      <c r="V73" s="10">
        <v>5</v>
      </c>
      <c r="W73" s="10">
        <v>8</v>
      </c>
      <c r="X73" s="10">
        <v>0</v>
      </c>
      <c r="Y73" s="10">
        <v>6</v>
      </c>
      <c r="Z73" s="10">
        <v>9</v>
      </c>
      <c r="AA73" s="10">
        <v>0</v>
      </c>
      <c r="AB73" s="10">
        <v>0</v>
      </c>
      <c r="AC73" s="10">
        <v>0</v>
      </c>
      <c r="AD73" s="10">
        <v>22</v>
      </c>
      <c r="AE73" s="10">
        <v>0</v>
      </c>
      <c r="AF73" s="10">
        <v>1</v>
      </c>
      <c r="AG73" s="10">
        <v>0</v>
      </c>
      <c r="AH73" s="10">
        <f t="shared" ref="AH73:AH114" si="2">SUMIF($D$7:$AG$7,"L",D73:AG73)</f>
        <v>121</v>
      </c>
      <c r="AI73" s="10">
        <f t="shared" ref="AI73:AI114" si="3">SUMIF($D$7:$AG$7,"P",D73:AG73)</f>
        <v>67</v>
      </c>
    </row>
    <row r="74" spans="1:35" x14ac:dyDescent="0.25">
      <c r="A74" s="11"/>
      <c r="B74" s="27" t="s">
        <v>82</v>
      </c>
      <c r="C74" s="13" t="s">
        <v>92</v>
      </c>
      <c r="D74" s="10">
        <v>20</v>
      </c>
      <c r="E74" s="10">
        <v>10</v>
      </c>
      <c r="F74" s="10">
        <v>0</v>
      </c>
      <c r="G74" s="10">
        <v>10</v>
      </c>
      <c r="H74" s="10">
        <v>15</v>
      </c>
      <c r="I74" s="10">
        <v>0</v>
      </c>
      <c r="J74" s="10">
        <v>8</v>
      </c>
      <c r="K74" s="10">
        <v>0</v>
      </c>
      <c r="L74" s="10">
        <v>8</v>
      </c>
      <c r="M74" s="10">
        <v>0</v>
      </c>
      <c r="N74" s="10">
        <v>2</v>
      </c>
      <c r="O74" s="10">
        <v>0</v>
      </c>
      <c r="P74" s="10">
        <v>0</v>
      </c>
      <c r="Q74" s="10">
        <v>7</v>
      </c>
      <c r="R74" s="10">
        <v>0</v>
      </c>
      <c r="S74" s="10">
        <v>0</v>
      </c>
      <c r="T74" s="10">
        <v>2</v>
      </c>
      <c r="U74" s="10">
        <v>3</v>
      </c>
      <c r="V74" s="10">
        <v>0</v>
      </c>
      <c r="W74" s="10">
        <v>2</v>
      </c>
      <c r="X74" s="10">
        <v>0</v>
      </c>
      <c r="Y74" s="10">
        <v>5</v>
      </c>
      <c r="Z74" s="10">
        <v>10</v>
      </c>
      <c r="AA74" s="10">
        <v>0</v>
      </c>
      <c r="AB74" s="10">
        <v>0</v>
      </c>
      <c r="AC74" s="10">
        <v>3</v>
      </c>
      <c r="AD74" s="10">
        <v>20</v>
      </c>
      <c r="AE74" s="10">
        <v>0</v>
      </c>
      <c r="AF74" s="10">
        <v>1</v>
      </c>
      <c r="AG74" s="10">
        <v>0</v>
      </c>
      <c r="AH74" s="10">
        <f t="shared" si="2"/>
        <v>86</v>
      </c>
      <c r="AI74" s="10">
        <f t="shared" si="3"/>
        <v>40</v>
      </c>
    </row>
    <row r="75" spans="1:35" x14ac:dyDescent="0.25">
      <c r="A75" s="11"/>
      <c r="B75" s="27" t="s">
        <v>82</v>
      </c>
      <c r="C75" s="13" t="s">
        <v>93</v>
      </c>
      <c r="D75" s="10">
        <v>19</v>
      </c>
      <c r="E75" s="10">
        <v>3</v>
      </c>
      <c r="F75" s="10">
        <v>0</v>
      </c>
      <c r="G75" s="10">
        <v>6</v>
      </c>
      <c r="H75" s="10">
        <v>9</v>
      </c>
      <c r="I75" s="10">
        <v>0</v>
      </c>
      <c r="J75" s="10">
        <v>4</v>
      </c>
      <c r="K75" s="10">
        <v>0</v>
      </c>
      <c r="L75" s="10">
        <v>0</v>
      </c>
      <c r="M75" s="10">
        <v>0</v>
      </c>
      <c r="N75" s="10">
        <v>2</v>
      </c>
      <c r="O75" s="10">
        <v>0</v>
      </c>
      <c r="P75" s="10">
        <v>0</v>
      </c>
      <c r="Q75" s="10">
        <v>2</v>
      </c>
      <c r="R75" s="10">
        <v>0</v>
      </c>
      <c r="S75" s="10">
        <v>0</v>
      </c>
      <c r="T75" s="10">
        <v>0</v>
      </c>
      <c r="U75" s="10">
        <v>0</v>
      </c>
      <c r="V75" s="10">
        <v>1</v>
      </c>
      <c r="W75" s="10">
        <v>0</v>
      </c>
      <c r="X75" s="10">
        <v>0</v>
      </c>
      <c r="Y75" s="10">
        <v>4</v>
      </c>
      <c r="Z75" s="10">
        <v>14</v>
      </c>
      <c r="AA75" s="10">
        <v>0</v>
      </c>
      <c r="AB75" s="10">
        <v>0</v>
      </c>
      <c r="AC75" s="10">
        <v>1</v>
      </c>
      <c r="AD75" s="10">
        <v>11</v>
      </c>
      <c r="AE75" s="10">
        <v>0</v>
      </c>
      <c r="AF75" s="10">
        <v>1</v>
      </c>
      <c r="AG75" s="10">
        <v>0</v>
      </c>
      <c r="AH75" s="10">
        <f t="shared" si="2"/>
        <v>61</v>
      </c>
      <c r="AI75" s="10">
        <f t="shared" si="3"/>
        <v>16</v>
      </c>
    </row>
    <row r="76" spans="1:35" x14ac:dyDescent="0.25">
      <c r="A76" s="11"/>
      <c r="B76" s="27" t="s">
        <v>82</v>
      </c>
      <c r="C76" s="13" t="s">
        <v>94</v>
      </c>
      <c r="D76" s="10">
        <v>28</v>
      </c>
      <c r="E76" s="10">
        <v>6</v>
      </c>
      <c r="F76" s="10">
        <v>0</v>
      </c>
      <c r="G76" s="10">
        <v>6</v>
      </c>
      <c r="H76" s="10">
        <v>14</v>
      </c>
      <c r="I76" s="10">
        <v>0</v>
      </c>
      <c r="J76" s="10">
        <v>6</v>
      </c>
      <c r="K76" s="10">
        <v>0</v>
      </c>
      <c r="L76" s="10">
        <v>1</v>
      </c>
      <c r="M76" s="10">
        <v>0</v>
      </c>
      <c r="N76" s="10">
        <v>13</v>
      </c>
      <c r="O76" s="10">
        <v>0</v>
      </c>
      <c r="P76" s="10">
        <v>0</v>
      </c>
      <c r="Q76" s="10">
        <v>5</v>
      </c>
      <c r="R76" s="10">
        <v>1</v>
      </c>
      <c r="S76" s="10">
        <v>0</v>
      </c>
      <c r="T76" s="10">
        <v>0</v>
      </c>
      <c r="U76" s="10">
        <v>0</v>
      </c>
      <c r="V76" s="10">
        <v>0</v>
      </c>
      <c r="W76" s="10">
        <v>0</v>
      </c>
      <c r="X76" s="10">
        <v>0</v>
      </c>
      <c r="Y76" s="10">
        <v>1</v>
      </c>
      <c r="Z76" s="10">
        <v>13</v>
      </c>
      <c r="AA76" s="10">
        <v>0</v>
      </c>
      <c r="AB76" s="10">
        <v>0</v>
      </c>
      <c r="AC76" s="10">
        <v>3</v>
      </c>
      <c r="AD76" s="10">
        <v>18</v>
      </c>
      <c r="AE76" s="10">
        <v>0</v>
      </c>
      <c r="AF76" s="10">
        <v>2</v>
      </c>
      <c r="AG76" s="10">
        <v>0</v>
      </c>
      <c r="AH76" s="10">
        <f t="shared" si="2"/>
        <v>96</v>
      </c>
      <c r="AI76" s="10">
        <f t="shared" si="3"/>
        <v>21</v>
      </c>
    </row>
    <row r="77" spans="1:35" x14ac:dyDescent="0.25">
      <c r="A77" s="11"/>
      <c r="B77" s="27" t="s">
        <v>82</v>
      </c>
      <c r="C77" s="13" t="s">
        <v>95</v>
      </c>
      <c r="D77" s="10">
        <v>3</v>
      </c>
      <c r="E77" s="10">
        <v>1</v>
      </c>
      <c r="F77" s="10">
        <v>0</v>
      </c>
      <c r="G77" s="10">
        <v>0</v>
      </c>
      <c r="H77" s="10">
        <v>0</v>
      </c>
      <c r="I77" s="10">
        <v>0</v>
      </c>
      <c r="J77" s="10">
        <v>0</v>
      </c>
      <c r="K77" s="10">
        <v>0</v>
      </c>
      <c r="L77" s="10">
        <v>0</v>
      </c>
      <c r="M77" s="10">
        <v>0</v>
      </c>
      <c r="N77" s="10">
        <v>2</v>
      </c>
      <c r="O77" s="10">
        <v>0</v>
      </c>
      <c r="P77" s="10">
        <v>0</v>
      </c>
      <c r="Q77" s="10">
        <v>1</v>
      </c>
      <c r="R77" s="10">
        <v>0</v>
      </c>
      <c r="S77" s="10">
        <v>0</v>
      </c>
      <c r="T77" s="10">
        <v>0</v>
      </c>
      <c r="U77" s="10">
        <v>0</v>
      </c>
      <c r="V77" s="10">
        <v>0</v>
      </c>
      <c r="W77" s="10">
        <v>0</v>
      </c>
      <c r="X77" s="10">
        <v>0</v>
      </c>
      <c r="Y77" s="10">
        <v>1</v>
      </c>
      <c r="Z77" s="10">
        <v>1</v>
      </c>
      <c r="AA77" s="10">
        <v>0</v>
      </c>
      <c r="AB77" s="10">
        <v>0</v>
      </c>
      <c r="AC77" s="10">
        <v>0</v>
      </c>
      <c r="AD77" s="10">
        <v>2</v>
      </c>
      <c r="AE77" s="10">
        <v>0</v>
      </c>
      <c r="AF77" s="10">
        <v>0</v>
      </c>
      <c r="AG77" s="10">
        <v>0</v>
      </c>
      <c r="AH77" s="10">
        <f t="shared" si="2"/>
        <v>8</v>
      </c>
      <c r="AI77" s="10">
        <f t="shared" si="3"/>
        <v>3</v>
      </c>
    </row>
    <row r="78" spans="1:35" x14ac:dyDescent="0.25">
      <c r="A78" s="15"/>
      <c r="B78" s="16"/>
      <c r="C78" s="17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</row>
    <row r="79" spans="1:35" x14ac:dyDescent="0.25">
      <c r="A79" s="11" t="s">
        <v>96</v>
      </c>
      <c r="B79" s="14" t="s">
        <v>97</v>
      </c>
      <c r="C79" s="17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</row>
    <row r="80" spans="1:35" x14ac:dyDescent="0.25">
      <c r="A80" s="15"/>
      <c r="B80" s="27" t="s">
        <v>82</v>
      </c>
      <c r="C80" s="13" t="s">
        <v>98</v>
      </c>
      <c r="D80" s="10">
        <v>1</v>
      </c>
      <c r="E80" s="10">
        <v>0</v>
      </c>
      <c r="F80" s="10">
        <v>0</v>
      </c>
      <c r="G80" s="10">
        <v>0</v>
      </c>
      <c r="H80" s="10">
        <v>0</v>
      </c>
      <c r="I80" s="10">
        <v>0</v>
      </c>
      <c r="J80" s="10">
        <v>0</v>
      </c>
      <c r="K80" s="10">
        <v>0</v>
      </c>
      <c r="L80" s="10">
        <v>0</v>
      </c>
      <c r="M80" s="10">
        <v>0</v>
      </c>
      <c r="N80" s="10">
        <v>1</v>
      </c>
      <c r="O80" s="10">
        <v>0</v>
      </c>
      <c r="P80" s="10">
        <v>0</v>
      </c>
      <c r="Q80" s="10">
        <v>0</v>
      </c>
      <c r="R80" s="10">
        <v>1</v>
      </c>
      <c r="S80" s="10">
        <v>0</v>
      </c>
      <c r="T80" s="10">
        <v>0</v>
      </c>
      <c r="U80" s="10">
        <v>0</v>
      </c>
      <c r="V80" s="10">
        <v>0</v>
      </c>
      <c r="W80" s="10">
        <v>0</v>
      </c>
      <c r="X80" s="10">
        <v>0</v>
      </c>
      <c r="Y80" s="10">
        <v>0</v>
      </c>
      <c r="Z80" s="10">
        <v>0</v>
      </c>
      <c r="AA80" s="10">
        <v>0</v>
      </c>
      <c r="AB80" s="10">
        <v>0</v>
      </c>
      <c r="AC80" s="10">
        <v>0</v>
      </c>
      <c r="AD80" s="10">
        <v>0</v>
      </c>
      <c r="AE80" s="10">
        <v>0</v>
      </c>
      <c r="AF80" s="10">
        <v>0</v>
      </c>
      <c r="AG80" s="10">
        <v>0</v>
      </c>
      <c r="AH80" s="10">
        <f t="shared" si="2"/>
        <v>3</v>
      </c>
      <c r="AI80" s="10">
        <f t="shared" si="3"/>
        <v>0</v>
      </c>
    </row>
    <row r="81" spans="1:35" x14ac:dyDescent="0.25">
      <c r="A81" s="15"/>
      <c r="B81" s="27" t="s">
        <v>82</v>
      </c>
      <c r="C81" s="13" t="s">
        <v>99</v>
      </c>
      <c r="D81" s="10">
        <v>0</v>
      </c>
      <c r="E81" s="10">
        <v>0</v>
      </c>
      <c r="F81" s="10">
        <v>0</v>
      </c>
      <c r="G81" s="10">
        <v>0</v>
      </c>
      <c r="H81" s="10">
        <v>0</v>
      </c>
      <c r="I81" s="10">
        <v>0</v>
      </c>
      <c r="J81" s="10">
        <v>0</v>
      </c>
      <c r="K81" s="10">
        <v>0</v>
      </c>
      <c r="L81" s="10">
        <v>0</v>
      </c>
      <c r="M81" s="10">
        <v>0</v>
      </c>
      <c r="N81" s="10">
        <v>0</v>
      </c>
      <c r="O81" s="10">
        <v>0</v>
      </c>
      <c r="P81" s="10">
        <v>0</v>
      </c>
      <c r="Q81" s="10">
        <v>0</v>
      </c>
      <c r="R81" s="10">
        <v>0</v>
      </c>
      <c r="S81" s="10">
        <v>0</v>
      </c>
      <c r="T81" s="10">
        <v>0</v>
      </c>
      <c r="U81" s="10">
        <v>0</v>
      </c>
      <c r="V81" s="10">
        <v>0</v>
      </c>
      <c r="W81" s="10">
        <v>0</v>
      </c>
      <c r="X81" s="10">
        <v>0</v>
      </c>
      <c r="Y81" s="10">
        <v>0</v>
      </c>
      <c r="Z81" s="10">
        <v>0</v>
      </c>
      <c r="AA81" s="10">
        <v>0</v>
      </c>
      <c r="AB81" s="10">
        <v>0</v>
      </c>
      <c r="AC81" s="10">
        <v>0</v>
      </c>
      <c r="AD81" s="10">
        <v>0</v>
      </c>
      <c r="AE81" s="10">
        <v>0</v>
      </c>
      <c r="AF81" s="10">
        <v>0</v>
      </c>
      <c r="AG81" s="10">
        <v>0</v>
      </c>
      <c r="AH81" s="10">
        <f t="shared" si="2"/>
        <v>0</v>
      </c>
      <c r="AI81" s="10">
        <f t="shared" si="3"/>
        <v>0</v>
      </c>
    </row>
    <row r="82" spans="1:35" x14ac:dyDescent="0.25">
      <c r="A82" s="15"/>
      <c r="B82" s="27" t="s">
        <v>82</v>
      </c>
      <c r="C82" s="13" t="s">
        <v>100</v>
      </c>
      <c r="D82" s="10">
        <v>1</v>
      </c>
      <c r="E82" s="10">
        <v>0</v>
      </c>
      <c r="F82" s="10">
        <v>0</v>
      </c>
      <c r="G82" s="10">
        <v>0</v>
      </c>
      <c r="H82" s="10">
        <v>0</v>
      </c>
      <c r="I82" s="10">
        <v>0</v>
      </c>
      <c r="J82" s="10">
        <v>0</v>
      </c>
      <c r="K82" s="10">
        <v>0</v>
      </c>
      <c r="L82" s="10">
        <v>0</v>
      </c>
      <c r="M82" s="10">
        <v>0</v>
      </c>
      <c r="N82" s="10">
        <v>2</v>
      </c>
      <c r="O82" s="10">
        <v>0</v>
      </c>
      <c r="P82" s="10">
        <v>0</v>
      </c>
      <c r="Q82" s="10">
        <v>0</v>
      </c>
      <c r="R82" s="10">
        <v>0</v>
      </c>
      <c r="S82" s="10">
        <v>0</v>
      </c>
      <c r="T82" s="10">
        <v>0</v>
      </c>
      <c r="U82" s="10">
        <v>0</v>
      </c>
      <c r="V82" s="10">
        <v>0</v>
      </c>
      <c r="W82" s="10">
        <v>0</v>
      </c>
      <c r="X82" s="10">
        <v>0</v>
      </c>
      <c r="Y82" s="10">
        <v>0</v>
      </c>
      <c r="Z82" s="10">
        <v>0</v>
      </c>
      <c r="AA82" s="10">
        <v>0</v>
      </c>
      <c r="AB82" s="10">
        <v>0</v>
      </c>
      <c r="AC82" s="10">
        <v>0</v>
      </c>
      <c r="AD82" s="10">
        <v>0</v>
      </c>
      <c r="AE82" s="10">
        <v>0</v>
      </c>
      <c r="AF82" s="10">
        <v>0</v>
      </c>
      <c r="AG82" s="10">
        <v>0</v>
      </c>
      <c r="AH82" s="10">
        <f t="shared" si="2"/>
        <v>3</v>
      </c>
      <c r="AI82" s="10">
        <f t="shared" si="3"/>
        <v>0</v>
      </c>
    </row>
    <row r="83" spans="1:35" x14ac:dyDescent="0.25">
      <c r="A83" s="15"/>
      <c r="B83" s="27" t="s">
        <v>82</v>
      </c>
      <c r="C83" s="13" t="s">
        <v>101</v>
      </c>
      <c r="D83" s="10">
        <v>12</v>
      </c>
      <c r="E83" s="10">
        <v>0</v>
      </c>
      <c r="F83" s="10">
        <v>0</v>
      </c>
      <c r="G83" s="10">
        <v>0</v>
      </c>
      <c r="H83" s="10">
        <v>5</v>
      </c>
      <c r="I83" s="10">
        <v>0</v>
      </c>
      <c r="J83" s="10">
        <v>3</v>
      </c>
      <c r="K83" s="10">
        <v>0</v>
      </c>
      <c r="L83" s="10">
        <v>0</v>
      </c>
      <c r="M83" s="10">
        <v>0</v>
      </c>
      <c r="N83" s="10">
        <v>5</v>
      </c>
      <c r="O83" s="10">
        <v>0</v>
      </c>
      <c r="P83" s="10">
        <v>0</v>
      </c>
      <c r="Q83" s="10">
        <v>0</v>
      </c>
      <c r="R83" s="10">
        <v>0</v>
      </c>
      <c r="S83" s="10">
        <v>0</v>
      </c>
      <c r="T83" s="10">
        <v>0</v>
      </c>
      <c r="U83" s="10">
        <v>0</v>
      </c>
      <c r="V83" s="10">
        <v>1</v>
      </c>
      <c r="W83" s="10">
        <v>0</v>
      </c>
      <c r="X83" s="10">
        <v>0</v>
      </c>
      <c r="Y83" s="10">
        <v>0</v>
      </c>
      <c r="Z83" s="10">
        <v>5</v>
      </c>
      <c r="AA83" s="10">
        <v>0</v>
      </c>
      <c r="AB83" s="10">
        <v>0</v>
      </c>
      <c r="AC83" s="10">
        <v>0</v>
      </c>
      <c r="AD83" s="10">
        <v>9</v>
      </c>
      <c r="AE83" s="10">
        <v>0</v>
      </c>
      <c r="AF83" s="10">
        <v>0</v>
      </c>
      <c r="AG83" s="10">
        <v>0</v>
      </c>
      <c r="AH83" s="10">
        <f t="shared" si="2"/>
        <v>40</v>
      </c>
      <c r="AI83" s="10">
        <f t="shared" si="3"/>
        <v>0</v>
      </c>
    </row>
    <row r="84" spans="1:35" x14ac:dyDescent="0.25">
      <c r="A84" s="15"/>
      <c r="B84" s="27" t="s">
        <v>82</v>
      </c>
      <c r="C84" s="13" t="s">
        <v>102</v>
      </c>
      <c r="D84" s="10">
        <v>5</v>
      </c>
      <c r="E84" s="10">
        <v>2</v>
      </c>
      <c r="F84" s="10">
        <v>0</v>
      </c>
      <c r="G84" s="10">
        <v>0</v>
      </c>
      <c r="H84" s="10">
        <v>7</v>
      </c>
      <c r="I84" s="10">
        <v>0</v>
      </c>
      <c r="J84" s="10">
        <v>3</v>
      </c>
      <c r="K84" s="10">
        <v>0</v>
      </c>
      <c r="L84" s="10">
        <v>0</v>
      </c>
      <c r="M84" s="10">
        <v>0</v>
      </c>
      <c r="N84" s="10">
        <v>1</v>
      </c>
      <c r="O84" s="10">
        <v>0</v>
      </c>
      <c r="P84" s="10">
        <v>0</v>
      </c>
      <c r="Q84" s="10">
        <v>1</v>
      </c>
      <c r="R84" s="10">
        <v>0</v>
      </c>
      <c r="S84" s="10">
        <v>0</v>
      </c>
      <c r="T84" s="10">
        <v>0</v>
      </c>
      <c r="U84" s="10">
        <v>0</v>
      </c>
      <c r="V84" s="10">
        <v>1</v>
      </c>
      <c r="W84" s="10">
        <v>1</v>
      </c>
      <c r="X84" s="10">
        <v>0</v>
      </c>
      <c r="Y84" s="10">
        <v>0</v>
      </c>
      <c r="Z84" s="10">
        <v>4</v>
      </c>
      <c r="AA84" s="10">
        <v>0</v>
      </c>
      <c r="AB84" s="10">
        <v>0</v>
      </c>
      <c r="AC84" s="10">
        <v>0</v>
      </c>
      <c r="AD84" s="10">
        <v>2</v>
      </c>
      <c r="AE84" s="10">
        <v>0</v>
      </c>
      <c r="AF84" s="10">
        <v>0</v>
      </c>
      <c r="AG84" s="10">
        <v>0</v>
      </c>
      <c r="AH84" s="10">
        <f t="shared" si="2"/>
        <v>23</v>
      </c>
      <c r="AI84" s="10">
        <f t="shared" si="3"/>
        <v>4</v>
      </c>
    </row>
    <row r="85" spans="1:35" x14ac:dyDescent="0.25">
      <c r="A85" s="15"/>
      <c r="B85" s="27" t="s">
        <v>82</v>
      </c>
      <c r="C85" s="13" t="s">
        <v>103</v>
      </c>
      <c r="D85" s="10">
        <v>3</v>
      </c>
      <c r="E85" s="10">
        <v>1</v>
      </c>
      <c r="F85" s="10">
        <v>0</v>
      </c>
      <c r="G85" s="10">
        <v>0</v>
      </c>
      <c r="H85" s="10">
        <v>1</v>
      </c>
      <c r="I85" s="10">
        <v>0</v>
      </c>
      <c r="J85" s="10">
        <v>0</v>
      </c>
      <c r="K85" s="10">
        <v>0</v>
      </c>
      <c r="L85" s="10">
        <v>0</v>
      </c>
      <c r="M85" s="10">
        <v>0</v>
      </c>
      <c r="N85" s="10">
        <v>0</v>
      </c>
      <c r="O85" s="10">
        <v>0</v>
      </c>
      <c r="P85" s="10">
        <v>0</v>
      </c>
      <c r="Q85" s="10">
        <v>0</v>
      </c>
      <c r="R85" s="10">
        <v>0</v>
      </c>
      <c r="S85" s="10">
        <v>0</v>
      </c>
      <c r="T85" s="10">
        <v>0</v>
      </c>
      <c r="U85" s="10">
        <v>0</v>
      </c>
      <c r="V85" s="10">
        <v>0</v>
      </c>
      <c r="W85" s="10">
        <v>0</v>
      </c>
      <c r="X85" s="10">
        <v>0</v>
      </c>
      <c r="Y85" s="10">
        <v>0</v>
      </c>
      <c r="Z85" s="10">
        <v>3</v>
      </c>
      <c r="AA85" s="10">
        <v>0</v>
      </c>
      <c r="AB85" s="10">
        <v>0</v>
      </c>
      <c r="AC85" s="10">
        <v>0</v>
      </c>
      <c r="AD85" s="10">
        <v>0</v>
      </c>
      <c r="AE85" s="10">
        <v>0</v>
      </c>
      <c r="AF85" s="10">
        <v>0</v>
      </c>
      <c r="AG85" s="10">
        <v>0</v>
      </c>
      <c r="AH85" s="10">
        <f t="shared" si="2"/>
        <v>7</v>
      </c>
      <c r="AI85" s="10">
        <f t="shared" si="3"/>
        <v>1</v>
      </c>
    </row>
    <row r="86" spans="1:35" ht="15" customHeight="1" x14ac:dyDescent="0.25">
      <c r="A86" s="15"/>
      <c r="B86" s="27" t="s">
        <v>82</v>
      </c>
      <c r="C86" s="18" t="s">
        <v>104</v>
      </c>
      <c r="D86" s="10">
        <v>65</v>
      </c>
      <c r="E86" s="10">
        <v>24</v>
      </c>
      <c r="F86" s="10">
        <v>0</v>
      </c>
      <c r="G86" s="10">
        <v>44</v>
      </c>
      <c r="H86" s="10">
        <v>35</v>
      </c>
      <c r="I86" s="10">
        <v>0</v>
      </c>
      <c r="J86" s="10">
        <v>30</v>
      </c>
      <c r="K86" s="10">
        <v>0</v>
      </c>
      <c r="L86" s="10">
        <v>42</v>
      </c>
      <c r="M86" s="10">
        <v>0</v>
      </c>
      <c r="N86" s="10">
        <v>14</v>
      </c>
      <c r="O86" s="10">
        <v>0</v>
      </c>
      <c r="P86" s="10">
        <v>0</v>
      </c>
      <c r="Q86" s="10">
        <v>36</v>
      </c>
      <c r="R86" s="10">
        <v>0</v>
      </c>
      <c r="S86" s="10">
        <v>0</v>
      </c>
      <c r="T86" s="10">
        <v>4</v>
      </c>
      <c r="U86" s="10">
        <v>5</v>
      </c>
      <c r="V86" s="10">
        <v>4</v>
      </c>
      <c r="W86" s="10">
        <v>9</v>
      </c>
      <c r="X86" s="10">
        <v>0</v>
      </c>
      <c r="Y86" s="10">
        <v>17</v>
      </c>
      <c r="Z86" s="10">
        <v>35</v>
      </c>
      <c r="AA86" s="10">
        <v>0</v>
      </c>
      <c r="AB86" s="10">
        <v>0</v>
      </c>
      <c r="AC86" s="10">
        <v>7</v>
      </c>
      <c r="AD86" s="10">
        <v>62</v>
      </c>
      <c r="AE86" s="10">
        <v>0</v>
      </c>
      <c r="AF86" s="10">
        <v>5</v>
      </c>
      <c r="AG86" s="10">
        <v>0</v>
      </c>
      <c r="AH86" s="10">
        <f t="shared" si="2"/>
        <v>296</v>
      </c>
      <c r="AI86" s="10">
        <f t="shared" si="3"/>
        <v>142</v>
      </c>
    </row>
    <row r="87" spans="1:35" x14ac:dyDescent="0.25">
      <c r="A87" s="19"/>
      <c r="B87" s="20"/>
      <c r="C87" s="21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</row>
    <row r="88" spans="1:35" x14ac:dyDescent="0.25">
      <c r="A88" s="19"/>
      <c r="B88" s="22" t="s">
        <v>105</v>
      </c>
      <c r="C88" s="23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</row>
    <row r="89" spans="1:35" x14ac:dyDescent="0.25">
      <c r="A89" s="19"/>
      <c r="B89" s="27" t="s">
        <v>82</v>
      </c>
      <c r="C89" s="24" t="s">
        <v>106</v>
      </c>
      <c r="D89" s="10">
        <v>0</v>
      </c>
      <c r="E89" s="10">
        <v>0</v>
      </c>
      <c r="F89" s="10">
        <v>0</v>
      </c>
      <c r="G89" s="10">
        <v>0</v>
      </c>
      <c r="H89" s="10">
        <v>0</v>
      </c>
      <c r="I89" s="10">
        <v>0</v>
      </c>
      <c r="J89" s="10">
        <v>0</v>
      </c>
      <c r="K89" s="10">
        <v>0</v>
      </c>
      <c r="L89" s="10">
        <v>0</v>
      </c>
      <c r="M89" s="10">
        <v>0</v>
      </c>
      <c r="N89" s="10">
        <v>0</v>
      </c>
      <c r="O89" s="10">
        <v>0</v>
      </c>
      <c r="P89" s="10">
        <v>0</v>
      </c>
      <c r="Q89" s="10">
        <v>0</v>
      </c>
      <c r="R89" s="10">
        <v>0</v>
      </c>
      <c r="S89" s="10">
        <v>0</v>
      </c>
      <c r="T89" s="10">
        <v>0</v>
      </c>
      <c r="U89" s="10">
        <v>0</v>
      </c>
      <c r="V89" s="10">
        <v>0</v>
      </c>
      <c r="W89" s="10">
        <v>0</v>
      </c>
      <c r="X89" s="10">
        <v>0</v>
      </c>
      <c r="Y89" s="10">
        <v>0</v>
      </c>
      <c r="Z89" s="10">
        <v>0</v>
      </c>
      <c r="AA89" s="10">
        <v>0</v>
      </c>
      <c r="AB89" s="10">
        <v>0</v>
      </c>
      <c r="AC89" s="10">
        <v>0</v>
      </c>
      <c r="AD89" s="10">
        <v>0</v>
      </c>
      <c r="AE89" s="10">
        <v>0</v>
      </c>
      <c r="AF89" s="10">
        <v>0</v>
      </c>
      <c r="AG89" s="10">
        <v>0</v>
      </c>
      <c r="AH89" s="10">
        <f t="shared" si="2"/>
        <v>0</v>
      </c>
      <c r="AI89" s="10">
        <f t="shared" si="3"/>
        <v>0</v>
      </c>
    </row>
    <row r="90" spans="1:35" x14ac:dyDescent="0.25">
      <c r="A90" s="19"/>
      <c r="B90" s="27" t="s">
        <v>82</v>
      </c>
      <c r="C90" s="24" t="s">
        <v>107</v>
      </c>
      <c r="D90" s="10">
        <v>0</v>
      </c>
      <c r="E90" s="10">
        <v>0</v>
      </c>
      <c r="F90" s="10">
        <v>0</v>
      </c>
      <c r="G90" s="10">
        <v>0</v>
      </c>
      <c r="H90" s="10">
        <v>0</v>
      </c>
      <c r="I90" s="10">
        <v>0</v>
      </c>
      <c r="J90" s="10">
        <v>0</v>
      </c>
      <c r="K90" s="10">
        <v>0</v>
      </c>
      <c r="L90" s="10">
        <v>0</v>
      </c>
      <c r="M90" s="10">
        <v>0</v>
      </c>
      <c r="N90" s="10">
        <v>0</v>
      </c>
      <c r="O90" s="10">
        <v>0</v>
      </c>
      <c r="P90" s="10">
        <v>0</v>
      </c>
      <c r="Q90" s="10">
        <v>0</v>
      </c>
      <c r="R90" s="10">
        <v>0</v>
      </c>
      <c r="S90" s="10">
        <v>0</v>
      </c>
      <c r="T90" s="10">
        <v>0</v>
      </c>
      <c r="U90" s="10">
        <v>0</v>
      </c>
      <c r="V90" s="10">
        <v>0</v>
      </c>
      <c r="W90" s="10">
        <v>0</v>
      </c>
      <c r="X90" s="10">
        <v>0</v>
      </c>
      <c r="Y90" s="10">
        <v>0</v>
      </c>
      <c r="Z90" s="10">
        <v>0</v>
      </c>
      <c r="AA90" s="10">
        <v>0</v>
      </c>
      <c r="AB90" s="10">
        <v>0</v>
      </c>
      <c r="AC90" s="10">
        <v>0</v>
      </c>
      <c r="AD90" s="10">
        <v>0</v>
      </c>
      <c r="AE90" s="10">
        <v>0</v>
      </c>
      <c r="AF90" s="10">
        <v>0</v>
      </c>
      <c r="AG90" s="10">
        <v>0</v>
      </c>
      <c r="AH90" s="10">
        <f t="shared" si="2"/>
        <v>0</v>
      </c>
      <c r="AI90" s="10">
        <f t="shared" si="3"/>
        <v>0</v>
      </c>
    </row>
    <row r="91" spans="1:35" x14ac:dyDescent="0.25">
      <c r="A91" s="19"/>
      <c r="B91" s="27" t="s">
        <v>82</v>
      </c>
      <c r="C91" s="24" t="s">
        <v>108</v>
      </c>
      <c r="D91" s="10">
        <v>0</v>
      </c>
      <c r="E91" s="10">
        <v>0</v>
      </c>
      <c r="F91" s="10">
        <v>0</v>
      </c>
      <c r="G91" s="10">
        <v>0</v>
      </c>
      <c r="H91" s="10">
        <v>0</v>
      </c>
      <c r="I91" s="10">
        <v>0</v>
      </c>
      <c r="J91" s="10">
        <v>0</v>
      </c>
      <c r="K91" s="10">
        <v>0</v>
      </c>
      <c r="L91" s="10">
        <v>0</v>
      </c>
      <c r="M91" s="10">
        <v>0</v>
      </c>
      <c r="N91" s="10">
        <v>0</v>
      </c>
      <c r="O91" s="10">
        <v>0</v>
      </c>
      <c r="P91" s="10">
        <v>0</v>
      </c>
      <c r="Q91" s="10">
        <v>0</v>
      </c>
      <c r="R91" s="10">
        <v>0</v>
      </c>
      <c r="S91" s="10">
        <v>0</v>
      </c>
      <c r="T91" s="10">
        <v>0</v>
      </c>
      <c r="U91" s="10">
        <v>0</v>
      </c>
      <c r="V91" s="10">
        <v>0</v>
      </c>
      <c r="W91" s="10">
        <v>0</v>
      </c>
      <c r="X91" s="10">
        <v>0</v>
      </c>
      <c r="Y91" s="10">
        <v>0</v>
      </c>
      <c r="Z91" s="10">
        <v>0</v>
      </c>
      <c r="AA91" s="10">
        <v>0</v>
      </c>
      <c r="AB91" s="10">
        <v>0</v>
      </c>
      <c r="AC91" s="10">
        <v>0</v>
      </c>
      <c r="AD91" s="10">
        <v>0</v>
      </c>
      <c r="AE91" s="10">
        <v>0</v>
      </c>
      <c r="AF91" s="10">
        <v>0</v>
      </c>
      <c r="AG91" s="10">
        <v>0</v>
      </c>
      <c r="AH91" s="10">
        <f t="shared" si="2"/>
        <v>0</v>
      </c>
      <c r="AI91" s="10">
        <f t="shared" si="3"/>
        <v>0</v>
      </c>
    </row>
    <row r="92" spans="1:35" x14ac:dyDescent="0.25">
      <c r="A92" s="19"/>
      <c r="B92" s="27" t="s">
        <v>82</v>
      </c>
      <c r="C92" s="24" t="s">
        <v>109</v>
      </c>
      <c r="D92" s="10">
        <v>0</v>
      </c>
      <c r="E92" s="10">
        <v>0</v>
      </c>
      <c r="F92" s="10">
        <v>0</v>
      </c>
      <c r="G92" s="10">
        <v>0</v>
      </c>
      <c r="H92" s="10">
        <v>0</v>
      </c>
      <c r="I92" s="10">
        <v>0</v>
      </c>
      <c r="J92" s="10">
        <v>0</v>
      </c>
      <c r="K92" s="10">
        <v>0</v>
      </c>
      <c r="L92" s="10">
        <v>1</v>
      </c>
      <c r="M92" s="10">
        <v>0</v>
      </c>
      <c r="N92" s="10">
        <v>0</v>
      </c>
      <c r="O92" s="10">
        <v>0</v>
      </c>
      <c r="P92" s="10">
        <v>0</v>
      </c>
      <c r="Q92" s="10">
        <v>0</v>
      </c>
      <c r="R92" s="10">
        <v>1</v>
      </c>
      <c r="S92" s="10">
        <v>0</v>
      </c>
      <c r="T92" s="10">
        <v>0</v>
      </c>
      <c r="U92" s="10">
        <v>0</v>
      </c>
      <c r="V92" s="10">
        <v>0</v>
      </c>
      <c r="W92" s="10">
        <v>0</v>
      </c>
      <c r="X92" s="10">
        <v>0</v>
      </c>
      <c r="Y92" s="10">
        <v>0</v>
      </c>
      <c r="Z92" s="10">
        <v>0</v>
      </c>
      <c r="AA92" s="10">
        <v>0</v>
      </c>
      <c r="AB92" s="10">
        <v>0</v>
      </c>
      <c r="AC92" s="10">
        <v>0</v>
      </c>
      <c r="AD92" s="10">
        <v>0</v>
      </c>
      <c r="AE92" s="10">
        <v>0</v>
      </c>
      <c r="AF92" s="10">
        <v>0</v>
      </c>
      <c r="AG92" s="10">
        <v>0</v>
      </c>
      <c r="AH92" s="10">
        <f t="shared" si="2"/>
        <v>2</v>
      </c>
      <c r="AI92" s="10">
        <f t="shared" si="3"/>
        <v>0</v>
      </c>
    </row>
    <row r="93" spans="1:35" x14ac:dyDescent="0.25">
      <c r="A93" s="19"/>
      <c r="B93" s="27" t="s">
        <v>82</v>
      </c>
      <c r="C93" s="24" t="s">
        <v>110</v>
      </c>
      <c r="D93" s="10">
        <v>87</v>
      </c>
      <c r="E93" s="10">
        <v>25</v>
      </c>
      <c r="F93" s="10">
        <v>0</v>
      </c>
      <c r="G93" s="10">
        <v>29</v>
      </c>
      <c r="H93" s="10">
        <v>30</v>
      </c>
      <c r="I93" s="10">
        <v>0</v>
      </c>
      <c r="J93" s="10">
        <v>1</v>
      </c>
      <c r="K93" s="10">
        <v>0</v>
      </c>
      <c r="L93" s="10">
        <v>41</v>
      </c>
      <c r="M93" s="10">
        <v>0</v>
      </c>
      <c r="N93" s="10">
        <v>10</v>
      </c>
      <c r="O93" s="10">
        <v>0</v>
      </c>
      <c r="P93" s="10">
        <v>0</v>
      </c>
      <c r="Q93" s="10">
        <v>2</v>
      </c>
      <c r="R93" s="10">
        <v>0</v>
      </c>
      <c r="S93" s="10">
        <v>0</v>
      </c>
      <c r="T93" s="10">
        <v>0</v>
      </c>
      <c r="U93" s="10">
        <v>0</v>
      </c>
      <c r="V93" s="10">
        <v>0</v>
      </c>
      <c r="W93" s="10">
        <v>0</v>
      </c>
      <c r="X93" s="10">
        <v>0</v>
      </c>
      <c r="Y93" s="10">
        <v>10</v>
      </c>
      <c r="Z93" s="10">
        <v>0</v>
      </c>
      <c r="AA93" s="10">
        <v>0</v>
      </c>
      <c r="AB93" s="10">
        <v>0</v>
      </c>
      <c r="AC93" s="10">
        <v>0</v>
      </c>
      <c r="AD93" s="10">
        <v>73</v>
      </c>
      <c r="AE93" s="10">
        <v>0</v>
      </c>
      <c r="AF93" s="10">
        <v>5</v>
      </c>
      <c r="AG93" s="10">
        <v>0</v>
      </c>
      <c r="AH93" s="10">
        <f t="shared" si="2"/>
        <v>247</v>
      </c>
      <c r="AI93" s="10">
        <f t="shared" si="3"/>
        <v>66</v>
      </c>
    </row>
    <row r="94" spans="1:35" x14ac:dyDescent="0.25">
      <c r="A94" s="19"/>
      <c r="B94" s="27" t="s">
        <v>82</v>
      </c>
      <c r="C94" s="24" t="s">
        <v>111</v>
      </c>
      <c r="D94" s="10">
        <v>0</v>
      </c>
      <c r="E94" s="10">
        <v>0</v>
      </c>
      <c r="F94" s="10">
        <v>0</v>
      </c>
      <c r="G94" s="10">
        <v>0</v>
      </c>
      <c r="H94" s="10">
        <v>0</v>
      </c>
      <c r="I94" s="10">
        <v>0</v>
      </c>
      <c r="J94" s="10">
        <v>0</v>
      </c>
      <c r="K94" s="10">
        <v>0</v>
      </c>
      <c r="L94" s="10">
        <v>0</v>
      </c>
      <c r="M94" s="10">
        <v>0</v>
      </c>
      <c r="N94" s="10">
        <v>0</v>
      </c>
      <c r="O94" s="10">
        <v>0</v>
      </c>
      <c r="P94" s="10">
        <v>0</v>
      </c>
      <c r="Q94" s="10">
        <v>0</v>
      </c>
      <c r="R94" s="10">
        <v>0</v>
      </c>
      <c r="S94" s="10">
        <v>0</v>
      </c>
      <c r="T94" s="10">
        <v>0</v>
      </c>
      <c r="U94" s="10">
        <v>0</v>
      </c>
      <c r="V94" s="10">
        <v>6</v>
      </c>
      <c r="W94" s="10">
        <v>10</v>
      </c>
      <c r="X94" s="10">
        <v>0</v>
      </c>
      <c r="Y94" s="10">
        <v>0</v>
      </c>
      <c r="Z94" s="10">
        <v>0</v>
      </c>
      <c r="AA94" s="10">
        <v>0</v>
      </c>
      <c r="AB94" s="10">
        <v>0</v>
      </c>
      <c r="AC94" s="10">
        <v>0</v>
      </c>
      <c r="AD94" s="10">
        <v>0</v>
      </c>
      <c r="AE94" s="10">
        <v>0</v>
      </c>
      <c r="AF94" s="10">
        <v>0</v>
      </c>
      <c r="AG94" s="10">
        <v>0</v>
      </c>
      <c r="AH94" s="10">
        <f t="shared" si="2"/>
        <v>6</v>
      </c>
      <c r="AI94" s="10">
        <f t="shared" si="3"/>
        <v>10</v>
      </c>
    </row>
    <row r="95" spans="1:35" x14ac:dyDescent="0.25">
      <c r="A95" s="19"/>
      <c r="B95" s="27" t="s">
        <v>82</v>
      </c>
      <c r="C95" s="24" t="s">
        <v>112</v>
      </c>
      <c r="D95" s="10">
        <v>0</v>
      </c>
      <c r="E95" s="10">
        <v>0</v>
      </c>
      <c r="F95" s="10">
        <v>0</v>
      </c>
      <c r="G95" s="10">
        <v>0</v>
      </c>
      <c r="H95" s="10">
        <v>0</v>
      </c>
      <c r="I95" s="10">
        <v>0</v>
      </c>
      <c r="J95" s="10">
        <v>0</v>
      </c>
      <c r="K95" s="10">
        <v>0</v>
      </c>
      <c r="L95" s="10">
        <v>0</v>
      </c>
      <c r="M95" s="10">
        <v>0</v>
      </c>
      <c r="N95" s="10">
        <v>0</v>
      </c>
      <c r="O95" s="10">
        <v>0</v>
      </c>
      <c r="P95" s="10">
        <v>0</v>
      </c>
      <c r="Q95" s="10">
        <v>0</v>
      </c>
      <c r="R95" s="10">
        <v>0</v>
      </c>
      <c r="S95" s="10">
        <v>0</v>
      </c>
      <c r="T95" s="10">
        <v>0</v>
      </c>
      <c r="U95" s="10">
        <v>0</v>
      </c>
      <c r="V95" s="10">
        <v>0</v>
      </c>
      <c r="W95" s="10">
        <v>0</v>
      </c>
      <c r="X95" s="10">
        <v>0</v>
      </c>
      <c r="Y95" s="10">
        <v>0</v>
      </c>
      <c r="Z95" s="10">
        <v>0</v>
      </c>
      <c r="AA95" s="10">
        <v>0</v>
      </c>
      <c r="AB95" s="10">
        <v>0</v>
      </c>
      <c r="AC95" s="10">
        <v>0</v>
      </c>
      <c r="AD95" s="10">
        <v>0</v>
      </c>
      <c r="AE95" s="10">
        <v>0</v>
      </c>
      <c r="AF95" s="10">
        <v>0</v>
      </c>
      <c r="AG95" s="10">
        <v>0</v>
      </c>
      <c r="AH95" s="10">
        <f t="shared" si="2"/>
        <v>0</v>
      </c>
      <c r="AI95" s="10">
        <f t="shared" si="3"/>
        <v>0</v>
      </c>
    </row>
    <row r="96" spans="1:35" x14ac:dyDescent="0.25">
      <c r="A96" s="19"/>
      <c r="B96" s="27" t="s">
        <v>82</v>
      </c>
      <c r="C96" s="24" t="s">
        <v>113</v>
      </c>
      <c r="D96" s="10">
        <v>0</v>
      </c>
      <c r="E96" s="10">
        <v>0</v>
      </c>
      <c r="F96" s="10">
        <v>0</v>
      </c>
      <c r="G96" s="10">
        <v>0</v>
      </c>
      <c r="H96" s="10">
        <v>0</v>
      </c>
      <c r="I96" s="10">
        <v>0</v>
      </c>
      <c r="J96" s="10">
        <v>0</v>
      </c>
      <c r="K96" s="10">
        <v>0</v>
      </c>
      <c r="L96" s="10">
        <v>0</v>
      </c>
      <c r="M96" s="10">
        <v>0</v>
      </c>
      <c r="N96" s="10">
        <v>0</v>
      </c>
      <c r="O96" s="10">
        <v>0</v>
      </c>
      <c r="P96" s="10">
        <v>0</v>
      </c>
      <c r="Q96" s="10">
        <v>0</v>
      </c>
      <c r="R96" s="10">
        <v>0</v>
      </c>
      <c r="S96" s="10">
        <v>0</v>
      </c>
      <c r="T96" s="10">
        <v>0</v>
      </c>
      <c r="U96" s="10">
        <v>0</v>
      </c>
      <c r="V96" s="10">
        <v>0</v>
      </c>
      <c r="W96" s="10">
        <v>0</v>
      </c>
      <c r="X96" s="10">
        <v>0</v>
      </c>
      <c r="Y96" s="10">
        <v>0</v>
      </c>
      <c r="Z96" s="10">
        <v>0</v>
      </c>
      <c r="AA96" s="10">
        <v>0</v>
      </c>
      <c r="AB96" s="10">
        <v>0</v>
      </c>
      <c r="AC96" s="10">
        <v>0</v>
      </c>
      <c r="AD96" s="10">
        <v>0</v>
      </c>
      <c r="AE96" s="10">
        <v>0</v>
      </c>
      <c r="AF96" s="10">
        <v>0</v>
      </c>
      <c r="AG96" s="10">
        <v>0</v>
      </c>
      <c r="AH96" s="10">
        <f t="shared" si="2"/>
        <v>0</v>
      </c>
      <c r="AI96" s="10">
        <f t="shared" si="3"/>
        <v>0</v>
      </c>
    </row>
    <row r="97" spans="1:35" x14ac:dyDescent="0.25">
      <c r="A97" s="19"/>
      <c r="B97" s="27" t="s">
        <v>82</v>
      </c>
      <c r="C97" s="24" t="s">
        <v>114</v>
      </c>
      <c r="D97" s="10">
        <v>0</v>
      </c>
      <c r="E97" s="10">
        <v>0</v>
      </c>
      <c r="F97" s="10">
        <v>0</v>
      </c>
      <c r="G97" s="10">
        <v>0</v>
      </c>
      <c r="H97" s="10">
        <v>0</v>
      </c>
      <c r="I97" s="10">
        <v>0</v>
      </c>
      <c r="J97" s="10">
        <v>0</v>
      </c>
      <c r="K97" s="10">
        <v>0</v>
      </c>
      <c r="L97" s="10">
        <v>0</v>
      </c>
      <c r="M97" s="10">
        <v>0</v>
      </c>
      <c r="N97" s="10">
        <v>0</v>
      </c>
      <c r="O97" s="10">
        <v>0</v>
      </c>
      <c r="P97" s="10">
        <v>0</v>
      </c>
      <c r="Q97" s="10">
        <v>0</v>
      </c>
      <c r="R97" s="10">
        <v>0</v>
      </c>
      <c r="S97" s="10">
        <v>0</v>
      </c>
      <c r="T97" s="10">
        <v>0</v>
      </c>
      <c r="U97" s="10">
        <v>0</v>
      </c>
      <c r="V97" s="10">
        <v>0</v>
      </c>
      <c r="W97" s="10">
        <v>0</v>
      </c>
      <c r="X97" s="10">
        <v>0</v>
      </c>
      <c r="Y97" s="10">
        <v>0</v>
      </c>
      <c r="Z97" s="10">
        <v>1</v>
      </c>
      <c r="AA97" s="10">
        <v>0</v>
      </c>
      <c r="AB97" s="10">
        <v>0</v>
      </c>
      <c r="AC97" s="10">
        <v>0</v>
      </c>
      <c r="AD97" s="10">
        <v>0</v>
      </c>
      <c r="AE97" s="10">
        <v>0</v>
      </c>
      <c r="AF97" s="10">
        <v>0</v>
      </c>
      <c r="AG97" s="10">
        <v>0</v>
      </c>
      <c r="AH97" s="10">
        <f t="shared" si="2"/>
        <v>1</v>
      </c>
      <c r="AI97" s="10">
        <f t="shared" si="3"/>
        <v>0</v>
      </c>
    </row>
    <row r="98" spans="1:35" x14ac:dyDescent="0.25">
      <c r="A98" s="19"/>
      <c r="B98" s="27" t="s">
        <v>82</v>
      </c>
      <c r="C98" s="24" t="s">
        <v>115</v>
      </c>
      <c r="D98" s="10">
        <v>0</v>
      </c>
      <c r="E98" s="10">
        <v>0</v>
      </c>
      <c r="F98" s="10">
        <v>0</v>
      </c>
      <c r="G98" s="10">
        <v>15</v>
      </c>
      <c r="H98" s="10">
        <v>18</v>
      </c>
      <c r="I98" s="10">
        <v>0</v>
      </c>
      <c r="J98" s="10">
        <v>35</v>
      </c>
      <c r="K98" s="10">
        <v>0</v>
      </c>
      <c r="L98" s="10">
        <v>0</v>
      </c>
      <c r="M98" s="10">
        <v>0</v>
      </c>
      <c r="N98" s="10">
        <v>10</v>
      </c>
      <c r="O98" s="10">
        <v>0</v>
      </c>
      <c r="P98" s="10">
        <v>0</v>
      </c>
      <c r="Q98" s="10">
        <v>35</v>
      </c>
      <c r="R98" s="10">
        <v>0</v>
      </c>
      <c r="S98" s="10">
        <v>0</v>
      </c>
      <c r="T98" s="10">
        <v>0</v>
      </c>
      <c r="U98" s="10">
        <v>0</v>
      </c>
      <c r="V98" s="10">
        <v>0</v>
      </c>
      <c r="W98" s="10">
        <v>0</v>
      </c>
      <c r="X98" s="10">
        <v>0</v>
      </c>
      <c r="Y98" s="10">
        <v>6</v>
      </c>
      <c r="Z98" s="10">
        <v>46</v>
      </c>
      <c r="AA98" s="10">
        <v>0</v>
      </c>
      <c r="AB98" s="10">
        <v>0</v>
      </c>
      <c r="AC98" s="10">
        <v>7</v>
      </c>
      <c r="AD98" s="10">
        <v>0</v>
      </c>
      <c r="AE98" s="10">
        <v>0</v>
      </c>
      <c r="AF98" s="10">
        <v>0</v>
      </c>
      <c r="AG98" s="10">
        <v>0</v>
      </c>
      <c r="AH98" s="10">
        <f t="shared" si="2"/>
        <v>109</v>
      </c>
      <c r="AI98" s="10">
        <f t="shared" si="3"/>
        <v>63</v>
      </c>
    </row>
    <row r="99" spans="1:35" x14ac:dyDescent="0.25">
      <c r="A99" s="19"/>
      <c r="B99" s="27" t="s">
        <v>82</v>
      </c>
      <c r="C99" s="24" t="s">
        <v>116</v>
      </c>
      <c r="D99" s="10">
        <v>0</v>
      </c>
      <c r="E99" s="10">
        <v>2</v>
      </c>
      <c r="F99" s="10">
        <v>0</v>
      </c>
      <c r="G99" s="10">
        <v>0</v>
      </c>
      <c r="H99" s="10">
        <v>0</v>
      </c>
      <c r="I99" s="10">
        <v>0</v>
      </c>
      <c r="J99" s="10">
        <v>0</v>
      </c>
      <c r="K99" s="10">
        <v>0</v>
      </c>
      <c r="L99" s="10">
        <v>0</v>
      </c>
      <c r="M99" s="10">
        <v>0</v>
      </c>
      <c r="N99" s="10">
        <v>3</v>
      </c>
      <c r="O99" s="10">
        <v>0</v>
      </c>
      <c r="P99" s="10">
        <v>0</v>
      </c>
      <c r="Q99" s="10">
        <v>0</v>
      </c>
      <c r="R99" s="10">
        <v>0</v>
      </c>
      <c r="S99" s="10">
        <v>0</v>
      </c>
      <c r="T99" s="10">
        <v>0</v>
      </c>
      <c r="U99" s="10">
        <v>0</v>
      </c>
      <c r="V99" s="10">
        <v>0</v>
      </c>
      <c r="W99" s="10">
        <v>0</v>
      </c>
      <c r="X99" s="10">
        <v>0</v>
      </c>
      <c r="Y99" s="10">
        <v>1</v>
      </c>
      <c r="Z99" s="10">
        <v>0</v>
      </c>
      <c r="AA99" s="10">
        <v>0</v>
      </c>
      <c r="AB99" s="10">
        <v>0</v>
      </c>
      <c r="AC99" s="10">
        <v>0</v>
      </c>
      <c r="AD99" s="10">
        <v>0</v>
      </c>
      <c r="AE99" s="10">
        <v>0</v>
      </c>
      <c r="AF99" s="10">
        <v>0</v>
      </c>
      <c r="AG99" s="10">
        <v>0</v>
      </c>
      <c r="AH99" s="10">
        <f t="shared" si="2"/>
        <v>3</v>
      </c>
      <c r="AI99" s="10">
        <f t="shared" si="3"/>
        <v>3</v>
      </c>
    </row>
    <row r="100" spans="1:35" x14ac:dyDescent="0.25">
      <c r="A100" s="19"/>
      <c r="B100" s="27" t="s">
        <v>82</v>
      </c>
      <c r="C100" s="24" t="s">
        <v>117</v>
      </c>
      <c r="D100" s="10">
        <v>0</v>
      </c>
      <c r="E100" s="10">
        <v>0</v>
      </c>
      <c r="F100" s="10">
        <v>0</v>
      </c>
      <c r="G100" s="10">
        <v>0</v>
      </c>
      <c r="H100" s="10">
        <v>0</v>
      </c>
      <c r="I100" s="10">
        <v>0</v>
      </c>
      <c r="J100" s="10">
        <v>0</v>
      </c>
      <c r="K100" s="10">
        <v>0</v>
      </c>
      <c r="L100" s="10">
        <v>0</v>
      </c>
      <c r="M100" s="10">
        <v>0</v>
      </c>
      <c r="N100" s="10">
        <v>0</v>
      </c>
      <c r="O100" s="10">
        <v>0</v>
      </c>
      <c r="P100" s="10">
        <v>0</v>
      </c>
      <c r="Q100" s="10">
        <v>0</v>
      </c>
      <c r="R100" s="10">
        <v>0</v>
      </c>
      <c r="S100" s="10">
        <v>0</v>
      </c>
      <c r="T100" s="10">
        <v>0</v>
      </c>
      <c r="U100" s="10">
        <v>0</v>
      </c>
      <c r="V100" s="10">
        <v>0</v>
      </c>
      <c r="W100" s="10">
        <v>0</v>
      </c>
      <c r="X100" s="10">
        <v>0</v>
      </c>
      <c r="Y100" s="10">
        <v>0</v>
      </c>
      <c r="Z100" s="10">
        <v>0</v>
      </c>
      <c r="AA100" s="10">
        <v>0</v>
      </c>
      <c r="AB100" s="10">
        <v>0</v>
      </c>
      <c r="AC100" s="10">
        <v>0</v>
      </c>
      <c r="AD100" s="10">
        <v>0</v>
      </c>
      <c r="AE100" s="10">
        <v>0</v>
      </c>
      <c r="AF100" s="10">
        <v>0</v>
      </c>
      <c r="AG100" s="10">
        <v>0</v>
      </c>
      <c r="AH100" s="10">
        <f t="shared" si="2"/>
        <v>0</v>
      </c>
      <c r="AI100" s="10">
        <f t="shared" si="3"/>
        <v>0</v>
      </c>
    </row>
    <row r="101" spans="1:35" x14ac:dyDescent="0.25">
      <c r="A101" s="19"/>
      <c r="B101" s="27" t="s">
        <v>82</v>
      </c>
      <c r="C101" s="24" t="s">
        <v>118</v>
      </c>
      <c r="D101" s="10">
        <v>0</v>
      </c>
      <c r="E101" s="10">
        <v>0</v>
      </c>
      <c r="F101" s="10">
        <v>0</v>
      </c>
      <c r="G101" s="10">
        <v>0</v>
      </c>
      <c r="H101" s="10">
        <v>0</v>
      </c>
      <c r="I101" s="10">
        <v>0</v>
      </c>
      <c r="J101" s="10">
        <v>0</v>
      </c>
      <c r="K101" s="10">
        <v>0</v>
      </c>
      <c r="L101" s="10">
        <v>0</v>
      </c>
      <c r="M101" s="10">
        <v>0</v>
      </c>
      <c r="N101" s="10">
        <v>0</v>
      </c>
      <c r="O101" s="10">
        <v>0</v>
      </c>
      <c r="P101" s="10">
        <v>0</v>
      </c>
      <c r="Q101" s="10">
        <v>0</v>
      </c>
      <c r="R101" s="10">
        <v>0</v>
      </c>
      <c r="S101" s="10">
        <v>0</v>
      </c>
      <c r="T101" s="10">
        <v>0</v>
      </c>
      <c r="U101" s="10">
        <v>0</v>
      </c>
      <c r="V101" s="10">
        <v>0</v>
      </c>
      <c r="W101" s="10">
        <v>0</v>
      </c>
      <c r="X101" s="10">
        <v>0</v>
      </c>
      <c r="Y101" s="10">
        <v>0</v>
      </c>
      <c r="Z101" s="10">
        <v>0</v>
      </c>
      <c r="AA101" s="10">
        <v>0</v>
      </c>
      <c r="AB101" s="10">
        <v>0</v>
      </c>
      <c r="AC101" s="10">
        <v>0</v>
      </c>
      <c r="AD101" s="10">
        <v>0</v>
      </c>
      <c r="AE101" s="10">
        <v>0</v>
      </c>
      <c r="AF101" s="10">
        <v>0</v>
      </c>
      <c r="AG101" s="10">
        <v>0</v>
      </c>
      <c r="AH101" s="10">
        <f t="shared" si="2"/>
        <v>0</v>
      </c>
      <c r="AI101" s="10">
        <f t="shared" si="3"/>
        <v>0</v>
      </c>
    </row>
    <row r="102" spans="1:35" x14ac:dyDescent="0.25">
      <c r="A102" s="19"/>
      <c r="B102" s="27" t="s">
        <v>82</v>
      </c>
      <c r="C102" s="23" t="s">
        <v>119</v>
      </c>
      <c r="D102" s="10">
        <v>0</v>
      </c>
      <c r="E102" s="10">
        <v>0</v>
      </c>
      <c r="F102" s="10">
        <v>0</v>
      </c>
      <c r="G102" s="10">
        <v>0</v>
      </c>
      <c r="H102" s="10">
        <v>0</v>
      </c>
      <c r="I102" s="10">
        <v>0</v>
      </c>
      <c r="J102" s="10">
        <v>0</v>
      </c>
      <c r="K102" s="10">
        <v>0</v>
      </c>
      <c r="L102" s="10">
        <v>0</v>
      </c>
      <c r="M102" s="10">
        <v>0</v>
      </c>
      <c r="N102" s="10">
        <v>0</v>
      </c>
      <c r="O102" s="10">
        <v>0</v>
      </c>
      <c r="P102" s="10">
        <v>0</v>
      </c>
      <c r="Q102" s="10">
        <v>0</v>
      </c>
      <c r="R102" s="10">
        <v>0</v>
      </c>
      <c r="S102" s="10">
        <v>0</v>
      </c>
      <c r="T102" s="10">
        <v>0</v>
      </c>
      <c r="U102" s="10">
        <v>0</v>
      </c>
      <c r="V102" s="10">
        <v>0</v>
      </c>
      <c r="W102" s="10">
        <v>0</v>
      </c>
      <c r="X102" s="10">
        <v>0</v>
      </c>
      <c r="Y102" s="10">
        <v>0</v>
      </c>
      <c r="Z102" s="10">
        <v>0</v>
      </c>
      <c r="AA102" s="10">
        <v>0</v>
      </c>
      <c r="AB102" s="10">
        <v>0</v>
      </c>
      <c r="AC102" s="10">
        <v>0</v>
      </c>
      <c r="AD102" s="10">
        <v>0</v>
      </c>
      <c r="AE102" s="10">
        <v>0</v>
      </c>
      <c r="AF102" s="10">
        <v>0</v>
      </c>
      <c r="AG102" s="10">
        <v>0</v>
      </c>
      <c r="AH102" s="10">
        <f t="shared" si="2"/>
        <v>0</v>
      </c>
      <c r="AI102" s="10">
        <f t="shared" si="3"/>
        <v>0</v>
      </c>
    </row>
    <row r="103" spans="1:35" x14ac:dyDescent="0.25">
      <c r="A103" s="19"/>
      <c r="B103" s="27"/>
      <c r="C103" s="23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</row>
    <row r="104" spans="1:35" x14ac:dyDescent="0.25">
      <c r="A104" s="19"/>
      <c r="B104" s="14" t="s">
        <v>120</v>
      </c>
      <c r="C104" s="23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</row>
    <row r="105" spans="1:35" x14ac:dyDescent="0.25">
      <c r="A105" s="19"/>
      <c r="B105" s="27" t="s">
        <v>82</v>
      </c>
      <c r="C105" s="23" t="s">
        <v>121</v>
      </c>
      <c r="D105" s="10">
        <v>11</v>
      </c>
      <c r="E105" s="10">
        <v>1</v>
      </c>
      <c r="F105" s="10">
        <v>0</v>
      </c>
      <c r="G105" s="10">
        <v>1</v>
      </c>
      <c r="H105" s="10">
        <v>0</v>
      </c>
      <c r="I105" s="10">
        <v>0</v>
      </c>
      <c r="J105" s="10">
        <v>2</v>
      </c>
      <c r="K105" s="10">
        <v>0</v>
      </c>
      <c r="L105" s="10">
        <v>4</v>
      </c>
      <c r="M105" s="10">
        <v>0</v>
      </c>
      <c r="N105" s="10">
        <v>0</v>
      </c>
      <c r="O105" s="10">
        <v>0</v>
      </c>
      <c r="P105" s="10">
        <v>0</v>
      </c>
      <c r="Q105" s="10">
        <v>0</v>
      </c>
      <c r="R105" s="10">
        <v>0</v>
      </c>
      <c r="S105" s="10">
        <v>0</v>
      </c>
      <c r="T105" s="10">
        <v>0</v>
      </c>
      <c r="U105" s="10">
        <v>0</v>
      </c>
      <c r="V105" s="10">
        <v>0</v>
      </c>
      <c r="W105" s="10">
        <v>0</v>
      </c>
      <c r="X105" s="10">
        <v>0</v>
      </c>
      <c r="Y105" s="10">
        <v>0</v>
      </c>
      <c r="Z105" s="10">
        <v>0</v>
      </c>
      <c r="AA105" s="10">
        <v>0</v>
      </c>
      <c r="AB105" s="10">
        <v>0</v>
      </c>
      <c r="AC105" s="10">
        <v>0</v>
      </c>
      <c r="AD105" s="10">
        <v>0</v>
      </c>
      <c r="AE105" s="10">
        <v>0</v>
      </c>
      <c r="AF105" s="10">
        <v>0</v>
      </c>
      <c r="AG105" s="10">
        <v>0</v>
      </c>
      <c r="AH105" s="10">
        <f t="shared" si="2"/>
        <v>17</v>
      </c>
      <c r="AI105" s="10">
        <f t="shared" si="3"/>
        <v>2</v>
      </c>
    </row>
    <row r="106" spans="1:35" x14ac:dyDescent="0.25">
      <c r="A106" s="19"/>
      <c r="B106" s="27" t="s">
        <v>82</v>
      </c>
      <c r="C106" s="23" t="s">
        <v>122</v>
      </c>
      <c r="D106" s="10">
        <v>74</v>
      </c>
      <c r="E106" s="10">
        <v>25</v>
      </c>
      <c r="F106" s="10">
        <v>0</v>
      </c>
      <c r="G106" s="10">
        <v>42</v>
      </c>
      <c r="H106" s="10">
        <v>46</v>
      </c>
      <c r="I106" s="10">
        <v>0</v>
      </c>
      <c r="J106" s="10">
        <v>17</v>
      </c>
      <c r="K106" s="10">
        <v>0</v>
      </c>
      <c r="L106" s="10">
        <v>26</v>
      </c>
      <c r="M106" s="10">
        <v>0</v>
      </c>
      <c r="N106" s="10">
        <v>20</v>
      </c>
      <c r="O106" s="10">
        <v>0</v>
      </c>
      <c r="P106" s="10">
        <v>0</v>
      </c>
      <c r="Q106" s="10">
        <v>22</v>
      </c>
      <c r="R106" s="10">
        <v>0</v>
      </c>
      <c r="S106" s="10">
        <v>0</v>
      </c>
      <c r="T106" s="10">
        <v>4</v>
      </c>
      <c r="U106" s="10">
        <v>5</v>
      </c>
      <c r="V106" s="10">
        <v>5</v>
      </c>
      <c r="W106" s="10">
        <v>8</v>
      </c>
      <c r="X106" s="10">
        <v>0</v>
      </c>
      <c r="Y106" s="10">
        <v>14</v>
      </c>
      <c r="Z106" s="10">
        <v>47</v>
      </c>
      <c r="AA106" s="10">
        <v>0</v>
      </c>
      <c r="AB106" s="10">
        <v>0</v>
      </c>
      <c r="AC106" s="10">
        <v>6</v>
      </c>
      <c r="AD106" s="10">
        <v>73</v>
      </c>
      <c r="AE106" s="10">
        <v>0</v>
      </c>
      <c r="AF106" s="10">
        <v>0</v>
      </c>
      <c r="AG106" s="10">
        <v>0</v>
      </c>
      <c r="AH106" s="10">
        <f t="shared" si="2"/>
        <v>312</v>
      </c>
      <c r="AI106" s="10">
        <f t="shared" si="3"/>
        <v>122</v>
      </c>
    </row>
    <row r="107" spans="1:35" x14ac:dyDescent="0.25">
      <c r="A107" s="19"/>
      <c r="B107" s="27" t="s">
        <v>82</v>
      </c>
      <c r="C107" s="23" t="s">
        <v>123</v>
      </c>
      <c r="D107" s="10">
        <v>0</v>
      </c>
      <c r="E107" s="10">
        <v>0</v>
      </c>
      <c r="F107" s="10">
        <v>0</v>
      </c>
      <c r="G107" s="10">
        <v>1</v>
      </c>
      <c r="H107" s="10">
        <v>1</v>
      </c>
      <c r="I107" s="10">
        <v>0</v>
      </c>
      <c r="J107" s="10">
        <v>0</v>
      </c>
      <c r="K107" s="10">
        <v>0</v>
      </c>
      <c r="L107" s="10">
        <v>0</v>
      </c>
      <c r="M107" s="10">
        <v>0</v>
      </c>
      <c r="N107" s="10">
        <v>2</v>
      </c>
      <c r="O107" s="10">
        <v>0</v>
      </c>
      <c r="P107" s="10">
        <v>0</v>
      </c>
      <c r="Q107" s="10">
        <v>1</v>
      </c>
      <c r="R107" s="10">
        <v>0</v>
      </c>
      <c r="S107" s="10">
        <v>0</v>
      </c>
      <c r="T107" s="10">
        <v>0</v>
      </c>
      <c r="U107" s="10">
        <v>0</v>
      </c>
      <c r="V107" s="10">
        <v>0</v>
      </c>
      <c r="W107" s="10">
        <v>0</v>
      </c>
      <c r="X107" s="10">
        <v>0</v>
      </c>
      <c r="Y107" s="10">
        <v>0</v>
      </c>
      <c r="Z107" s="10">
        <v>0</v>
      </c>
      <c r="AA107" s="10">
        <v>0</v>
      </c>
      <c r="AB107" s="10">
        <v>0</v>
      </c>
      <c r="AC107" s="10">
        <v>0</v>
      </c>
      <c r="AD107" s="10">
        <v>0</v>
      </c>
      <c r="AE107" s="10">
        <v>0</v>
      </c>
      <c r="AF107" s="10">
        <v>0</v>
      </c>
      <c r="AG107" s="10">
        <v>0</v>
      </c>
      <c r="AH107" s="10">
        <f t="shared" si="2"/>
        <v>3</v>
      </c>
      <c r="AI107" s="10">
        <f t="shared" si="3"/>
        <v>2</v>
      </c>
    </row>
    <row r="108" spans="1:35" x14ac:dyDescent="0.25">
      <c r="A108" s="19"/>
      <c r="B108" s="27" t="s">
        <v>82</v>
      </c>
      <c r="C108" s="23" t="s">
        <v>124</v>
      </c>
      <c r="D108" s="10">
        <v>1</v>
      </c>
      <c r="E108" s="10">
        <v>1</v>
      </c>
      <c r="F108" s="10">
        <v>0</v>
      </c>
      <c r="G108" s="10">
        <v>0</v>
      </c>
      <c r="H108" s="10">
        <v>0</v>
      </c>
      <c r="I108" s="10">
        <v>0</v>
      </c>
      <c r="J108" s="10">
        <v>4</v>
      </c>
      <c r="K108" s="10">
        <v>0</v>
      </c>
      <c r="L108" s="10">
        <v>0</v>
      </c>
      <c r="M108" s="10">
        <v>0</v>
      </c>
      <c r="N108" s="10">
        <v>1</v>
      </c>
      <c r="O108" s="10">
        <v>0</v>
      </c>
      <c r="P108" s="10">
        <v>0</v>
      </c>
      <c r="Q108" s="10">
        <v>0</v>
      </c>
      <c r="R108" s="10">
        <v>0</v>
      </c>
      <c r="S108" s="10">
        <v>0</v>
      </c>
      <c r="T108" s="10">
        <v>0</v>
      </c>
      <c r="U108" s="10">
        <v>0</v>
      </c>
      <c r="V108" s="10">
        <v>0</v>
      </c>
      <c r="W108" s="10">
        <v>0</v>
      </c>
      <c r="X108" s="10">
        <v>0</v>
      </c>
      <c r="Y108" s="10">
        <v>3</v>
      </c>
      <c r="Z108" s="10">
        <v>0</v>
      </c>
      <c r="AA108" s="10">
        <v>0</v>
      </c>
      <c r="AB108" s="10">
        <v>0</v>
      </c>
      <c r="AC108" s="10">
        <v>1</v>
      </c>
      <c r="AD108" s="10">
        <v>0</v>
      </c>
      <c r="AE108" s="10">
        <v>0</v>
      </c>
      <c r="AF108" s="10">
        <v>0</v>
      </c>
      <c r="AG108" s="10">
        <v>0</v>
      </c>
      <c r="AH108" s="10">
        <f t="shared" si="2"/>
        <v>6</v>
      </c>
      <c r="AI108" s="10">
        <f t="shared" si="3"/>
        <v>5</v>
      </c>
    </row>
    <row r="109" spans="1:35" x14ac:dyDescent="0.25">
      <c r="A109" s="19"/>
      <c r="B109" s="27" t="s">
        <v>82</v>
      </c>
      <c r="C109" s="23" t="s">
        <v>125</v>
      </c>
      <c r="D109" s="10">
        <v>1</v>
      </c>
      <c r="E109" s="10">
        <v>0</v>
      </c>
      <c r="F109" s="10">
        <v>0</v>
      </c>
      <c r="G109" s="10">
        <v>0</v>
      </c>
      <c r="H109" s="10">
        <v>1</v>
      </c>
      <c r="I109" s="10">
        <v>0</v>
      </c>
      <c r="J109" s="10">
        <v>6</v>
      </c>
      <c r="K109" s="10">
        <v>0</v>
      </c>
      <c r="L109" s="10">
        <v>4</v>
      </c>
      <c r="M109" s="10">
        <v>0</v>
      </c>
      <c r="N109" s="10">
        <v>0</v>
      </c>
      <c r="O109" s="10">
        <v>0</v>
      </c>
      <c r="P109" s="10">
        <v>0</v>
      </c>
      <c r="Q109" s="10">
        <v>6</v>
      </c>
      <c r="R109" s="10">
        <v>1</v>
      </c>
      <c r="S109" s="10">
        <v>0</v>
      </c>
      <c r="T109" s="10">
        <v>0</v>
      </c>
      <c r="U109" s="10">
        <v>0</v>
      </c>
      <c r="V109" s="10">
        <v>0</v>
      </c>
      <c r="W109" s="10">
        <v>2</v>
      </c>
      <c r="X109" s="10">
        <v>0</v>
      </c>
      <c r="Y109" s="10">
        <v>0</v>
      </c>
      <c r="Z109" s="10">
        <v>0</v>
      </c>
      <c r="AA109" s="10">
        <v>0</v>
      </c>
      <c r="AB109" s="10">
        <v>0</v>
      </c>
      <c r="AC109" s="10">
        <v>0</v>
      </c>
      <c r="AD109" s="10">
        <v>0</v>
      </c>
      <c r="AE109" s="10">
        <v>0</v>
      </c>
      <c r="AF109" s="10">
        <v>0</v>
      </c>
      <c r="AG109" s="10">
        <v>0</v>
      </c>
      <c r="AH109" s="10">
        <f t="shared" si="2"/>
        <v>13</v>
      </c>
      <c r="AI109" s="10">
        <f t="shared" si="3"/>
        <v>8</v>
      </c>
    </row>
    <row r="110" spans="1:35" x14ac:dyDescent="0.25">
      <c r="A110" s="19"/>
      <c r="B110" s="27" t="s">
        <v>82</v>
      </c>
      <c r="C110" s="23" t="s">
        <v>126</v>
      </c>
      <c r="D110" s="10">
        <v>0</v>
      </c>
      <c r="E110" s="10">
        <v>0</v>
      </c>
      <c r="F110" s="10">
        <v>0</v>
      </c>
      <c r="G110" s="10">
        <v>0</v>
      </c>
      <c r="H110" s="10">
        <v>0</v>
      </c>
      <c r="I110" s="10">
        <v>0</v>
      </c>
      <c r="J110" s="10">
        <v>0</v>
      </c>
      <c r="K110" s="10">
        <v>0</v>
      </c>
      <c r="L110" s="10">
        <v>5</v>
      </c>
      <c r="M110" s="10">
        <v>0</v>
      </c>
      <c r="N110" s="10">
        <v>0</v>
      </c>
      <c r="O110" s="10">
        <v>0</v>
      </c>
      <c r="P110" s="10">
        <v>0</v>
      </c>
      <c r="Q110" s="10">
        <v>1</v>
      </c>
      <c r="R110" s="10">
        <v>0</v>
      </c>
      <c r="S110" s="10">
        <v>0</v>
      </c>
      <c r="T110" s="10">
        <v>0</v>
      </c>
      <c r="U110" s="10">
        <v>0</v>
      </c>
      <c r="V110" s="10">
        <v>0</v>
      </c>
      <c r="W110" s="10">
        <v>0</v>
      </c>
      <c r="X110" s="10">
        <v>0</v>
      </c>
      <c r="Y110" s="10">
        <v>0</v>
      </c>
      <c r="Z110" s="10">
        <v>0</v>
      </c>
      <c r="AA110" s="10">
        <v>0</v>
      </c>
      <c r="AB110" s="10">
        <v>0</v>
      </c>
      <c r="AC110" s="10">
        <v>0</v>
      </c>
      <c r="AD110" s="10">
        <v>0</v>
      </c>
      <c r="AE110" s="10">
        <v>0</v>
      </c>
      <c r="AF110" s="10">
        <v>0</v>
      </c>
      <c r="AG110" s="10">
        <v>0</v>
      </c>
      <c r="AH110" s="10">
        <f t="shared" si="2"/>
        <v>5</v>
      </c>
      <c r="AI110" s="10">
        <f t="shared" si="3"/>
        <v>1</v>
      </c>
    </row>
    <row r="111" spans="1:35" x14ac:dyDescent="0.25">
      <c r="A111" s="19"/>
      <c r="B111" s="27" t="s">
        <v>82</v>
      </c>
      <c r="C111" s="23" t="s">
        <v>127</v>
      </c>
      <c r="D111" s="10">
        <v>0</v>
      </c>
      <c r="E111" s="10">
        <v>0</v>
      </c>
      <c r="F111" s="10">
        <v>0</v>
      </c>
      <c r="G111" s="10">
        <v>0</v>
      </c>
      <c r="H111" s="10">
        <v>0</v>
      </c>
      <c r="I111" s="10">
        <v>0</v>
      </c>
      <c r="J111" s="10">
        <v>0</v>
      </c>
      <c r="K111" s="10">
        <v>0</v>
      </c>
      <c r="L111" s="10">
        <v>3</v>
      </c>
      <c r="M111" s="10">
        <v>0</v>
      </c>
      <c r="N111" s="10">
        <v>0</v>
      </c>
      <c r="O111" s="10">
        <v>0</v>
      </c>
      <c r="P111" s="10">
        <v>0</v>
      </c>
      <c r="Q111" s="10">
        <v>7</v>
      </c>
      <c r="R111" s="10">
        <v>0</v>
      </c>
      <c r="S111" s="10">
        <v>0</v>
      </c>
      <c r="T111" s="10">
        <v>0</v>
      </c>
      <c r="U111" s="10">
        <v>0</v>
      </c>
      <c r="V111" s="10">
        <v>1</v>
      </c>
      <c r="W111" s="10">
        <v>0</v>
      </c>
      <c r="X111" s="10">
        <v>0</v>
      </c>
      <c r="Y111" s="10">
        <v>0</v>
      </c>
      <c r="Z111" s="10">
        <v>0</v>
      </c>
      <c r="AA111" s="10">
        <v>0</v>
      </c>
      <c r="AB111" s="10">
        <v>0</v>
      </c>
      <c r="AC111" s="10">
        <v>0</v>
      </c>
      <c r="AD111" s="10">
        <v>0</v>
      </c>
      <c r="AE111" s="10">
        <v>0</v>
      </c>
      <c r="AF111" s="10">
        <v>0</v>
      </c>
      <c r="AG111" s="10">
        <v>0</v>
      </c>
      <c r="AH111" s="10">
        <f t="shared" si="2"/>
        <v>4</v>
      </c>
      <c r="AI111" s="10">
        <f t="shared" si="3"/>
        <v>7</v>
      </c>
    </row>
    <row r="112" spans="1:35" x14ac:dyDescent="0.25">
      <c r="A112" s="19"/>
      <c r="B112" s="27" t="s">
        <v>82</v>
      </c>
      <c r="C112" s="23" t="s">
        <v>119</v>
      </c>
      <c r="D112" s="10">
        <v>0</v>
      </c>
      <c r="E112" s="10">
        <v>0</v>
      </c>
      <c r="F112" s="10">
        <v>0</v>
      </c>
      <c r="G112" s="10">
        <v>0</v>
      </c>
      <c r="H112" s="10">
        <v>0</v>
      </c>
      <c r="I112" s="10">
        <v>0</v>
      </c>
      <c r="J112" s="10">
        <v>0</v>
      </c>
      <c r="K112" s="10">
        <v>0</v>
      </c>
      <c r="L112" s="10">
        <v>0</v>
      </c>
      <c r="M112" s="10">
        <v>0</v>
      </c>
      <c r="N112" s="10">
        <v>0</v>
      </c>
      <c r="O112" s="10">
        <v>0</v>
      </c>
      <c r="P112" s="10">
        <v>7</v>
      </c>
      <c r="Q112" s="10">
        <v>7</v>
      </c>
      <c r="R112" s="10">
        <v>0</v>
      </c>
      <c r="S112" s="10">
        <v>0</v>
      </c>
      <c r="T112" s="10">
        <v>0</v>
      </c>
      <c r="U112" s="10">
        <v>0</v>
      </c>
      <c r="V112" s="10">
        <v>0</v>
      </c>
      <c r="W112" s="10">
        <v>0</v>
      </c>
      <c r="X112" s="10">
        <v>0</v>
      </c>
      <c r="Y112" s="10">
        <v>0</v>
      </c>
      <c r="Z112" s="10">
        <v>0</v>
      </c>
      <c r="AA112" s="10">
        <v>0</v>
      </c>
      <c r="AB112" s="10">
        <v>0</v>
      </c>
      <c r="AC112" s="10">
        <v>0</v>
      </c>
      <c r="AD112" s="10">
        <v>0</v>
      </c>
      <c r="AE112" s="10">
        <v>0</v>
      </c>
      <c r="AF112" s="10">
        <v>0</v>
      </c>
      <c r="AG112" s="10">
        <v>0</v>
      </c>
      <c r="AH112" s="10">
        <f t="shared" si="2"/>
        <v>7</v>
      </c>
      <c r="AI112" s="10">
        <f t="shared" si="3"/>
        <v>7</v>
      </c>
    </row>
    <row r="113" spans="1:35" x14ac:dyDescent="0.25">
      <c r="A113" s="19"/>
      <c r="B113" s="20"/>
      <c r="C113" s="21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</row>
    <row r="114" spans="1:35" x14ac:dyDescent="0.25">
      <c r="A114" s="11" t="s">
        <v>128</v>
      </c>
      <c r="B114" s="27" t="s">
        <v>129</v>
      </c>
      <c r="C114" s="18" t="s">
        <v>38</v>
      </c>
      <c r="D114" s="10">
        <v>208</v>
      </c>
      <c r="E114" s="10">
        <v>61</v>
      </c>
      <c r="F114" s="10">
        <v>0</v>
      </c>
      <c r="G114" s="10">
        <v>639</v>
      </c>
      <c r="H114" s="10">
        <v>941</v>
      </c>
      <c r="I114" s="10">
        <v>0</v>
      </c>
      <c r="J114" s="10">
        <v>770</v>
      </c>
      <c r="K114" s="10">
        <v>0</v>
      </c>
      <c r="L114" s="10">
        <v>1097</v>
      </c>
      <c r="M114" s="10">
        <v>0</v>
      </c>
      <c r="N114" s="10">
        <v>391</v>
      </c>
      <c r="O114" s="10">
        <v>0</v>
      </c>
      <c r="P114" s="10">
        <v>0</v>
      </c>
      <c r="Q114" s="10">
        <v>1110</v>
      </c>
      <c r="R114" s="10">
        <v>16</v>
      </c>
      <c r="S114" s="10">
        <v>0</v>
      </c>
      <c r="T114" s="10">
        <v>36</v>
      </c>
      <c r="U114" s="10">
        <v>32</v>
      </c>
      <c r="V114" s="10">
        <v>138</v>
      </c>
      <c r="W114" s="10">
        <v>256</v>
      </c>
      <c r="X114" s="10">
        <v>0</v>
      </c>
      <c r="Y114" s="10">
        <v>107</v>
      </c>
      <c r="Z114" s="10">
        <v>838</v>
      </c>
      <c r="AA114" s="10">
        <v>0</v>
      </c>
      <c r="AB114" s="10">
        <v>0</v>
      </c>
      <c r="AC114" s="10">
        <v>100</v>
      </c>
      <c r="AD114" s="10">
        <v>414</v>
      </c>
      <c r="AE114" s="10">
        <v>0</v>
      </c>
      <c r="AF114" s="10">
        <v>73</v>
      </c>
      <c r="AG114" s="10">
        <v>0</v>
      </c>
      <c r="AH114" s="10">
        <f t="shared" si="2"/>
        <v>4922</v>
      </c>
      <c r="AI114" s="10">
        <f t="shared" si="3"/>
        <v>2305</v>
      </c>
    </row>
    <row r="115" spans="1:35" x14ac:dyDescent="0.25">
      <c r="A115" s="11" t="s">
        <v>130</v>
      </c>
      <c r="B115" s="27" t="s">
        <v>131</v>
      </c>
      <c r="C115" s="18" t="s">
        <v>132</v>
      </c>
      <c r="D115" s="82">
        <v>30</v>
      </c>
      <c r="E115" s="83"/>
      <c r="F115" s="82">
        <v>30</v>
      </c>
      <c r="G115" s="83"/>
      <c r="H115" s="82">
        <v>30</v>
      </c>
      <c r="I115" s="83"/>
      <c r="J115" s="82">
        <v>30</v>
      </c>
      <c r="K115" s="83"/>
      <c r="L115" s="82">
        <v>30</v>
      </c>
      <c r="M115" s="83"/>
      <c r="N115" s="82">
        <v>30</v>
      </c>
      <c r="O115" s="83"/>
      <c r="P115" s="82">
        <v>30</v>
      </c>
      <c r="Q115" s="83"/>
      <c r="R115" s="82">
        <v>30</v>
      </c>
      <c r="S115" s="83"/>
      <c r="T115" s="82">
        <v>30</v>
      </c>
      <c r="U115" s="83"/>
      <c r="V115" s="82">
        <v>30</v>
      </c>
      <c r="W115" s="83"/>
      <c r="X115" s="82">
        <v>30</v>
      </c>
      <c r="Y115" s="83"/>
      <c r="Z115" s="82">
        <v>30</v>
      </c>
      <c r="AA115" s="83"/>
      <c r="AB115" s="82">
        <v>30</v>
      </c>
      <c r="AC115" s="83"/>
      <c r="AD115" s="82">
        <v>30</v>
      </c>
      <c r="AE115" s="83"/>
      <c r="AF115" s="82">
        <v>30</v>
      </c>
      <c r="AG115" s="83"/>
      <c r="AH115" s="82">
        <v>30</v>
      </c>
      <c r="AI115" s="83"/>
    </row>
    <row r="116" spans="1:35" ht="25.5" x14ac:dyDescent="0.25">
      <c r="A116" s="11" t="s">
        <v>133</v>
      </c>
      <c r="B116" s="27" t="s">
        <v>134</v>
      </c>
      <c r="C116" s="18" t="s">
        <v>135</v>
      </c>
      <c r="D116" s="25">
        <f>D17</f>
        <v>81</v>
      </c>
      <c r="E116" s="26">
        <f>E17</f>
        <v>26</v>
      </c>
      <c r="F116" s="25">
        <f t="shared" ref="F116:AI116" si="4">F17</f>
        <v>0</v>
      </c>
      <c r="G116" s="26">
        <f t="shared" si="4"/>
        <v>30</v>
      </c>
      <c r="H116" s="25">
        <f t="shared" si="4"/>
        <v>24</v>
      </c>
      <c r="I116" s="26">
        <f t="shared" si="4"/>
        <v>0</v>
      </c>
      <c r="J116" s="25">
        <f t="shared" si="4"/>
        <v>15</v>
      </c>
      <c r="K116" s="26">
        <f t="shared" si="4"/>
        <v>0</v>
      </c>
      <c r="L116" s="25">
        <f t="shared" si="4"/>
        <v>7</v>
      </c>
      <c r="M116" s="26">
        <f t="shared" si="4"/>
        <v>0</v>
      </c>
      <c r="N116" s="25">
        <f t="shared" si="4"/>
        <v>9</v>
      </c>
      <c r="O116" s="26">
        <f t="shared" si="4"/>
        <v>0</v>
      </c>
      <c r="P116" s="25">
        <f t="shared" si="4"/>
        <v>0</v>
      </c>
      <c r="Q116" s="26">
        <f t="shared" si="4"/>
        <v>0</v>
      </c>
      <c r="R116" s="25">
        <f t="shared" si="4"/>
        <v>1</v>
      </c>
      <c r="S116" s="26">
        <f t="shared" si="4"/>
        <v>0</v>
      </c>
      <c r="T116" s="25">
        <f t="shared" si="4"/>
        <v>4</v>
      </c>
      <c r="U116" s="26">
        <f t="shared" si="4"/>
        <v>4</v>
      </c>
      <c r="V116" s="25">
        <f t="shared" si="4"/>
        <v>2</v>
      </c>
      <c r="W116" s="26">
        <f t="shared" si="4"/>
        <v>2</v>
      </c>
      <c r="X116" s="25">
        <f t="shared" si="4"/>
        <v>0</v>
      </c>
      <c r="Y116" s="26">
        <f t="shared" si="4"/>
        <v>13</v>
      </c>
      <c r="Z116" s="25">
        <f t="shared" si="4"/>
        <v>18</v>
      </c>
      <c r="AA116" s="26">
        <f t="shared" si="4"/>
        <v>0</v>
      </c>
      <c r="AB116" s="25">
        <f t="shared" si="4"/>
        <v>0</v>
      </c>
      <c r="AC116" s="26">
        <f t="shared" si="4"/>
        <v>2</v>
      </c>
      <c r="AD116" s="25">
        <f t="shared" si="4"/>
        <v>58</v>
      </c>
      <c r="AE116" s="26">
        <f t="shared" si="4"/>
        <v>0</v>
      </c>
      <c r="AF116" s="25">
        <f t="shared" si="4"/>
        <v>2</v>
      </c>
      <c r="AG116" s="26">
        <f t="shared" si="4"/>
        <v>0</v>
      </c>
      <c r="AH116" s="25">
        <f t="shared" si="4"/>
        <v>221</v>
      </c>
      <c r="AI116" s="26">
        <f t="shared" si="4"/>
        <v>77</v>
      </c>
    </row>
    <row r="117" spans="1:35" x14ac:dyDescent="0.25">
      <c r="A117" s="11" t="s">
        <v>136</v>
      </c>
      <c r="B117" s="84" t="s">
        <v>137</v>
      </c>
      <c r="C117" s="85"/>
      <c r="D117" s="86">
        <f>(D114+E114)/(D115*31)*100</f>
        <v>28.9247311827957</v>
      </c>
      <c r="E117" s="87"/>
      <c r="F117" s="86">
        <f>(F114+G114)/(F115*28)*100</f>
        <v>76.071428571428569</v>
      </c>
      <c r="G117" s="87"/>
      <c r="H117" s="86">
        <f>(H114+I114)/(H115*31)*100</f>
        <v>101.18279569892472</v>
      </c>
      <c r="I117" s="87"/>
      <c r="J117" s="86">
        <f>(J114+K114)/(J115*30)*100</f>
        <v>85.555555555555557</v>
      </c>
      <c r="K117" s="87"/>
      <c r="L117" s="86">
        <f>(L114+M114)/(L115*30)*100</f>
        <v>121.88888888888889</v>
      </c>
      <c r="M117" s="87"/>
      <c r="N117" s="86">
        <f>(N114+O114)/(N115*30)*100</f>
        <v>43.44444444444445</v>
      </c>
      <c r="O117" s="87"/>
      <c r="P117" s="86">
        <f>(P114+Q114)/(P115*30)*100</f>
        <v>123.33333333333334</v>
      </c>
      <c r="Q117" s="87"/>
      <c r="R117" s="86">
        <f>(R114+S114)/(R115*31)*100</f>
        <v>1.7204301075268817</v>
      </c>
      <c r="S117" s="87"/>
      <c r="T117" s="86">
        <f>(T114+U114)/(T115*30)*100</f>
        <v>7.5555555555555554</v>
      </c>
      <c r="U117" s="87"/>
      <c r="V117" s="86">
        <f>(V114+W114)/(V115*31)*100</f>
        <v>42.365591397849464</v>
      </c>
      <c r="W117" s="87"/>
      <c r="X117" s="86">
        <f>(X114+Y114)/(X115*31)*100</f>
        <v>11.505376344086022</v>
      </c>
      <c r="Y117" s="87"/>
      <c r="Z117" s="86">
        <f>(Z114+AA114)/(Z115*30)*100</f>
        <v>93.111111111111114</v>
      </c>
      <c r="AA117" s="87"/>
      <c r="AB117" s="86">
        <f>(AB114+AC114)/(AB115*31)*100</f>
        <v>10.75268817204301</v>
      </c>
      <c r="AC117" s="87"/>
      <c r="AD117" s="86">
        <f>(AD114+AE114)/(AD115*30)*100</f>
        <v>46</v>
      </c>
      <c r="AE117" s="87"/>
      <c r="AF117" s="86">
        <f>(AF114+AG114)/(AF115*31)*100</f>
        <v>7.849462365591398</v>
      </c>
      <c r="AG117" s="87"/>
      <c r="AH117" s="86">
        <f>(AH114+AI114)/(AH115*365)*100</f>
        <v>66</v>
      </c>
      <c r="AI117" s="87"/>
    </row>
    <row r="118" spans="1:35" x14ac:dyDescent="0.25">
      <c r="A118" s="11" t="s">
        <v>138</v>
      </c>
      <c r="B118" s="84" t="s">
        <v>139</v>
      </c>
      <c r="C118" s="85"/>
      <c r="D118" s="86">
        <f>(D36+D37+E36+E37)/(D116+E116)</f>
        <v>1.4299065420560748</v>
      </c>
      <c r="E118" s="87"/>
      <c r="F118" s="86">
        <f>(F36+F37+G36+G37)/(F116+G116)</f>
        <v>21</v>
      </c>
      <c r="G118" s="87"/>
      <c r="H118" s="86">
        <f>(H36+H37+I36+I37)/(H116+I116)</f>
        <v>31.875</v>
      </c>
      <c r="I118" s="87"/>
      <c r="J118" s="86">
        <f>(J36+J37+K36+K37)/(J116+K116)</f>
        <v>37.466666666666669</v>
      </c>
      <c r="K118" s="87"/>
      <c r="L118" s="86">
        <f>(L36+L37+M36+M37)/(L116+M116)</f>
        <v>101.71428571428571</v>
      </c>
      <c r="M118" s="87"/>
      <c r="N118" s="86">
        <f>(N36+N37+O36+O37)/(N116+O116)</f>
        <v>15.555555555555555</v>
      </c>
      <c r="O118" s="87"/>
      <c r="P118" s="86" t="e">
        <f>(P36+P37+Q36+Q37)/(P116+Q116)</f>
        <v>#DIV/0!</v>
      </c>
      <c r="Q118" s="87"/>
      <c r="R118" s="86">
        <f>(R36+R37+S36+S37)/(R116+S116)</f>
        <v>60</v>
      </c>
      <c r="S118" s="87"/>
      <c r="T118" s="86">
        <f>(T36+T37+U36+U37)/(T116+U116)</f>
        <v>11.375</v>
      </c>
      <c r="U118" s="87"/>
      <c r="V118" s="86">
        <f>(V36+V37+W36+W37)/(V116+W116)</f>
        <v>46.5</v>
      </c>
      <c r="W118" s="87"/>
      <c r="X118" s="86">
        <f>(X36+X37+Y36+Y37)/(X116+Y116)</f>
        <v>5.5384615384615383</v>
      </c>
      <c r="Y118" s="87"/>
      <c r="Z118" s="86">
        <f>(Z36+Z37+AA36+AA37)/(Z116+AA116)</f>
        <v>29.555555555555557</v>
      </c>
      <c r="AA118" s="87"/>
      <c r="AB118" s="86">
        <f>(AB36+AB37+AC36+AC37)/(AB116+AC116)</f>
        <v>20.5</v>
      </c>
      <c r="AC118" s="87"/>
      <c r="AD118" s="86">
        <f>(AD36+AD37+AE36+AE37)/(AD116+AE116)</f>
        <v>5.068965517241379</v>
      </c>
      <c r="AE118" s="87"/>
      <c r="AF118" s="86">
        <f>(AF36+AF37+AG36+AG37)/(AF116+AG116)</f>
        <v>11.5</v>
      </c>
      <c r="AG118" s="87"/>
      <c r="AH118" s="86">
        <f>(AH36+AH37+AI36+AI37)/(AH116+AI116)</f>
        <v>14.298657718120806</v>
      </c>
      <c r="AI118" s="87"/>
    </row>
    <row r="119" spans="1:35" x14ac:dyDescent="0.25">
      <c r="A119" s="11" t="s">
        <v>140</v>
      </c>
      <c r="B119" s="84" t="s">
        <v>141</v>
      </c>
      <c r="C119" s="85"/>
      <c r="D119" s="86">
        <f>((D115*31)-D114-E114)/(D116+E116)</f>
        <v>6.1775700934579438</v>
      </c>
      <c r="E119" s="87"/>
      <c r="F119" s="86">
        <f>((F115*28)-F114-G114)/(F116+G116)</f>
        <v>6.7</v>
      </c>
      <c r="G119" s="87"/>
      <c r="H119" s="86">
        <f>((H115*31)-H114-I114)/(H116+I116)</f>
        <v>-0.45833333333333331</v>
      </c>
      <c r="I119" s="87"/>
      <c r="J119" s="86">
        <f>((J115*30)-J114-K114)/(J116+K116)</f>
        <v>8.6666666666666661</v>
      </c>
      <c r="K119" s="87"/>
      <c r="L119" s="86">
        <f>((L115*30)-L114-M114)/(L116+M116)</f>
        <v>-28.142857142857142</v>
      </c>
      <c r="M119" s="87"/>
      <c r="N119" s="86">
        <f>((N115*30)-N114-O114)/(N116+O116)</f>
        <v>56.555555555555557</v>
      </c>
      <c r="O119" s="87"/>
      <c r="P119" s="86" t="e">
        <f>((P115*30)-P114-Q114)/(P116+Q116)</f>
        <v>#DIV/0!</v>
      </c>
      <c r="Q119" s="87"/>
      <c r="R119" s="86">
        <f>((R115*31)-R114-S114)/(R116+S116)</f>
        <v>914</v>
      </c>
      <c r="S119" s="87"/>
      <c r="T119" s="86">
        <f>((T115*30)-T114-U114)/(T116+U116)</f>
        <v>104</v>
      </c>
      <c r="U119" s="87"/>
      <c r="V119" s="86">
        <f>((V115*31)-V114-W114)/(V116+W116)</f>
        <v>134</v>
      </c>
      <c r="W119" s="87"/>
      <c r="X119" s="86">
        <f>((X115*31)-X114-Y114)/(X116+Y116)</f>
        <v>63.307692307692307</v>
      </c>
      <c r="Y119" s="87"/>
      <c r="Z119" s="86">
        <f>((Z115*30)-Z114-AA114)/(Z116+AA116)</f>
        <v>3.4444444444444446</v>
      </c>
      <c r="AA119" s="87"/>
      <c r="AB119" s="86">
        <f>((AB115*31)-AB114-AC114)/(AB116+AC116)</f>
        <v>415</v>
      </c>
      <c r="AC119" s="87"/>
      <c r="AD119" s="86">
        <f>((AD115*30)-AD114-AE114)/(AD116+AE116)</f>
        <v>8.3793103448275854</v>
      </c>
      <c r="AE119" s="87"/>
      <c r="AF119" s="86">
        <f>((AF115*31)-AF114-AG114)/(AF116+AG116)</f>
        <v>428.5</v>
      </c>
      <c r="AG119" s="87"/>
      <c r="AH119" s="86">
        <f>((AH115*365)-AH114-AI114)/(AH116+AI116)</f>
        <v>12.493288590604028</v>
      </c>
      <c r="AI119" s="87"/>
    </row>
    <row r="120" spans="1:35" x14ac:dyDescent="0.25">
      <c r="A120" s="11" t="s">
        <v>142</v>
      </c>
      <c r="B120" s="84" t="s">
        <v>143</v>
      </c>
      <c r="C120" s="85"/>
      <c r="D120" s="86">
        <f>(D116+E116)/D115</f>
        <v>3.5666666666666669</v>
      </c>
      <c r="E120" s="87"/>
      <c r="F120" s="86">
        <f>(F116+G116)/F115</f>
        <v>1</v>
      </c>
      <c r="G120" s="87"/>
      <c r="H120" s="86">
        <f>(H116+I116)/H115</f>
        <v>0.8</v>
      </c>
      <c r="I120" s="87"/>
      <c r="J120" s="86">
        <f>(J116+K116)/J115</f>
        <v>0.5</v>
      </c>
      <c r="K120" s="87"/>
      <c r="L120" s="86">
        <f>(L116+M116)/L115</f>
        <v>0.23333333333333334</v>
      </c>
      <c r="M120" s="87"/>
      <c r="N120" s="86">
        <f>(N116+O116)/N115</f>
        <v>0.3</v>
      </c>
      <c r="O120" s="87"/>
      <c r="P120" s="86">
        <f>(P116+Q116)/P115</f>
        <v>0</v>
      </c>
      <c r="Q120" s="87"/>
      <c r="R120" s="86">
        <f>(R116+S116)/R115</f>
        <v>3.3333333333333333E-2</v>
      </c>
      <c r="S120" s="87"/>
      <c r="T120" s="86">
        <f>(T116+U116)/T115</f>
        <v>0.26666666666666666</v>
      </c>
      <c r="U120" s="87"/>
      <c r="V120" s="86">
        <f>(V116+W116)/V115</f>
        <v>0.13333333333333333</v>
      </c>
      <c r="W120" s="87"/>
      <c r="X120" s="86">
        <f>(X116+Y116)/X115</f>
        <v>0.43333333333333335</v>
      </c>
      <c r="Y120" s="87"/>
      <c r="Z120" s="86">
        <f>(Z116+AA116)/Z115</f>
        <v>0.6</v>
      </c>
      <c r="AA120" s="87"/>
      <c r="AB120" s="86">
        <f>(AB116+AC116)/AB115</f>
        <v>6.6666666666666666E-2</v>
      </c>
      <c r="AC120" s="87"/>
      <c r="AD120" s="86">
        <f>(AD116+AE116)/AD115</f>
        <v>1.9333333333333333</v>
      </c>
      <c r="AE120" s="87"/>
      <c r="AF120" s="86">
        <f>(AF116+AG116)/AF115</f>
        <v>6.6666666666666666E-2</v>
      </c>
      <c r="AG120" s="87"/>
      <c r="AH120" s="86">
        <f>(AH116+AI116)/AH115/12</f>
        <v>0.82777777777777783</v>
      </c>
      <c r="AI120" s="87"/>
    </row>
  </sheetData>
  <mergeCells count="104">
    <mergeCell ref="A1:AI2"/>
    <mergeCell ref="A5:A7"/>
    <mergeCell ref="B5:C7"/>
    <mergeCell ref="D5:AG5"/>
    <mergeCell ref="AH5:AI6"/>
    <mergeCell ref="D6:E6"/>
    <mergeCell ref="F6:G6"/>
    <mergeCell ref="H6:I6"/>
    <mergeCell ref="J6:K6"/>
    <mergeCell ref="L6:M6"/>
    <mergeCell ref="Z6:AA6"/>
    <mergeCell ref="AB6:AC6"/>
    <mergeCell ref="AD6:AE6"/>
    <mergeCell ref="AF6:AG6"/>
    <mergeCell ref="D115:E115"/>
    <mergeCell ref="F115:G115"/>
    <mergeCell ref="H115:I115"/>
    <mergeCell ref="J115:K115"/>
    <mergeCell ref="L115:M115"/>
    <mergeCell ref="N115:O115"/>
    <mergeCell ref="N6:O6"/>
    <mergeCell ref="P6:Q6"/>
    <mergeCell ref="R6:S6"/>
    <mergeCell ref="T6:U6"/>
    <mergeCell ref="V6:W6"/>
    <mergeCell ref="X6:Y6"/>
    <mergeCell ref="AB115:AC115"/>
    <mergeCell ref="AD115:AE115"/>
    <mergeCell ref="AF115:AG115"/>
    <mergeCell ref="AH115:AI115"/>
    <mergeCell ref="B117:C117"/>
    <mergeCell ref="D117:E117"/>
    <mergeCell ref="F117:G117"/>
    <mergeCell ref="H117:I117"/>
    <mergeCell ref="J117:K117"/>
    <mergeCell ref="L117:M117"/>
    <mergeCell ref="P115:Q115"/>
    <mergeCell ref="R115:S115"/>
    <mergeCell ref="T115:U115"/>
    <mergeCell ref="V115:W115"/>
    <mergeCell ref="X115:Y115"/>
    <mergeCell ref="Z115:AA115"/>
    <mergeCell ref="Z117:AA117"/>
    <mergeCell ref="AB117:AC117"/>
    <mergeCell ref="AD117:AE117"/>
    <mergeCell ref="AF117:AG117"/>
    <mergeCell ref="AH117:AI117"/>
    <mergeCell ref="B118:C118"/>
    <mergeCell ref="D118:E118"/>
    <mergeCell ref="F118:G118"/>
    <mergeCell ref="H118:I118"/>
    <mergeCell ref="J118:K118"/>
    <mergeCell ref="N117:O117"/>
    <mergeCell ref="P117:Q117"/>
    <mergeCell ref="R117:S117"/>
    <mergeCell ref="T117:U117"/>
    <mergeCell ref="V117:W117"/>
    <mergeCell ref="X117:Y117"/>
    <mergeCell ref="X118:Y118"/>
    <mergeCell ref="Z118:AA118"/>
    <mergeCell ref="AB118:AC118"/>
    <mergeCell ref="AD118:AE118"/>
    <mergeCell ref="AF118:AG118"/>
    <mergeCell ref="AH118:AI118"/>
    <mergeCell ref="L118:M118"/>
    <mergeCell ref="N118:O118"/>
    <mergeCell ref="P118:Q118"/>
    <mergeCell ref="R118:S118"/>
    <mergeCell ref="T118:U118"/>
    <mergeCell ref="V118:W118"/>
    <mergeCell ref="Z119:AA119"/>
    <mergeCell ref="AB119:AC119"/>
    <mergeCell ref="AD119:AE119"/>
    <mergeCell ref="AF119:AG119"/>
    <mergeCell ref="AH119:AI119"/>
    <mergeCell ref="B120:C120"/>
    <mergeCell ref="D120:E120"/>
    <mergeCell ref="F120:G120"/>
    <mergeCell ref="H120:I120"/>
    <mergeCell ref="J120:K120"/>
    <mergeCell ref="N119:O119"/>
    <mergeCell ref="P119:Q119"/>
    <mergeCell ref="R119:S119"/>
    <mergeCell ref="T119:U119"/>
    <mergeCell ref="V119:W119"/>
    <mergeCell ref="X119:Y119"/>
    <mergeCell ref="B119:C119"/>
    <mergeCell ref="D119:E119"/>
    <mergeCell ref="F119:G119"/>
    <mergeCell ref="H119:I119"/>
    <mergeCell ref="J119:K119"/>
    <mergeCell ref="L119:M119"/>
    <mergeCell ref="X120:Y120"/>
    <mergeCell ref="Z120:AA120"/>
    <mergeCell ref="AB120:AC120"/>
    <mergeCell ref="AD120:AE120"/>
    <mergeCell ref="AF120:AG120"/>
    <mergeCell ref="AH120:AI120"/>
    <mergeCell ref="L120:M120"/>
    <mergeCell ref="N120:O120"/>
    <mergeCell ref="P120:Q120"/>
    <mergeCell ref="R120:S120"/>
    <mergeCell ref="T120:U120"/>
    <mergeCell ref="V120:W120"/>
  </mergeCells>
  <pageMargins left="0.7" right="0.7" top="0.75" bottom="0.75" header="0.3" footer="0.3"/>
  <pageSetup paperSize="9" orientation="portrait" horizontalDpi="4294967293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20"/>
  <sheetViews>
    <sheetView workbookViewId="0">
      <pane xSplit="3" ySplit="7" topLeftCell="D8" activePane="bottomRight" state="frozen"/>
      <selection pane="topRight" activeCell="D1" sqref="D1"/>
      <selection pane="bottomLeft" activeCell="A8" sqref="A8"/>
      <selection pane="bottomRight" activeCell="D8" sqref="D8:AG114"/>
    </sheetView>
  </sheetViews>
  <sheetFormatPr defaultRowHeight="15" x14ac:dyDescent="0.25"/>
  <cols>
    <col min="1" max="1" width="3.42578125" customWidth="1"/>
    <col min="2" max="2" width="2.85546875" customWidth="1"/>
    <col min="3" max="3" width="21.85546875" bestFit="1" customWidth="1"/>
    <col min="4" max="6" width="4" bestFit="1" customWidth="1"/>
    <col min="7" max="7" width="5.140625" bestFit="1" customWidth="1"/>
    <col min="8" max="8" width="5" bestFit="1" customWidth="1"/>
    <col min="9" max="9" width="4" bestFit="1" customWidth="1"/>
    <col min="10" max="10" width="5" bestFit="1" customWidth="1"/>
    <col min="11" max="11" width="4" bestFit="1" customWidth="1"/>
    <col min="12" max="12" width="5" bestFit="1" customWidth="1"/>
    <col min="13" max="16" width="4" customWidth="1"/>
    <col min="17" max="17" width="5" bestFit="1" customWidth="1"/>
    <col min="18" max="29" width="4" bestFit="1" customWidth="1"/>
    <col min="30" max="30" width="5" bestFit="1" customWidth="1"/>
    <col min="31" max="33" width="4" bestFit="1" customWidth="1"/>
    <col min="34" max="35" width="5" bestFit="1" customWidth="1"/>
  </cols>
  <sheetData>
    <row r="1" spans="1:35" x14ac:dyDescent="0.25">
      <c r="A1" s="63" t="s">
        <v>0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  <c r="AH1" s="63"/>
      <c r="AI1" s="63"/>
    </row>
    <row r="2" spans="1:35" x14ac:dyDescent="0.25">
      <c r="A2" s="63"/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63"/>
      <c r="AI2" s="63"/>
    </row>
    <row r="3" spans="1:35" x14ac:dyDescent="0.25">
      <c r="A3" s="1" t="s">
        <v>1</v>
      </c>
      <c r="B3" s="2"/>
      <c r="C3" s="1" t="s">
        <v>2</v>
      </c>
      <c r="D3" s="3"/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</row>
    <row r="4" spans="1:35" x14ac:dyDescent="0.25">
      <c r="A4" s="1"/>
      <c r="B4" s="2"/>
      <c r="C4" s="5"/>
      <c r="D4" s="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</row>
    <row r="5" spans="1:35" x14ac:dyDescent="0.25">
      <c r="A5" s="64" t="s">
        <v>3</v>
      </c>
      <c r="B5" s="67" t="s">
        <v>4</v>
      </c>
      <c r="C5" s="68"/>
      <c r="D5" s="73" t="s">
        <v>5</v>
      </c>
      <c r="E5" s="74"/>
      <c r="F5" s="74"/>
      <c r="G5" s="74"/>
      <c r="H5" s="74"/>
      <c r="I5" s="74"/>
      <c r="J5" s="74"/>
      <c r="K5" s="74"/>
      <c r="L5" s="74"/>
      <c r="M5" s="74"/>
      <c r="N5" s="74"/>
      <c r="O5" s="74"/>
      <c r="P5" s="74"/>
      <c r="Q5" s="74"/>
      <c r="R5" s="74"/>
      <c r="S5" s="74"/>
      <c r="T5" s="74"/>
      <c r="U5" s="74"/>
      <c r="V5" s="74"/>
      <c r="W5" s="74"/>
      <c r="X5" s="74"/>
      <c r="Y5" s="74"/>
      <c r="Z5" s="74"/>
      <c r="AA5" s="74"/>
      <c r="AB5" s="74"/>
      <c r="AC5" s="74"/>
      <c r="AD5" s="74"/>
      <c r="AE5" s="74"/>
      <c r="AF5" s="74"/>
      <c r="AG5" s="75"/>
      <c r="AH5" s="76" t="s">
        <v>6</v>
      </c>
      <c r="AI5" s="77"/>
    </row>
    <row r="6" spans="1:35" x14ac:dyDescent="0.25">
      <c r="A6" s="65"/>
      <c r="B6" s="69"/>
      <c r="C6" s="70"/>
      <c r="D6" s="80" t="s">
        <v>144</v>
      </c>
      <c r="E6" s="81"/>
      <c r="F6" s="80" t="s">
        <v>145</v>
      </c>
      <c r="G6" s="81"/>
      <c r="H6" s="80" t="s">
        <v>146</v>
      </c>
      <c r="I6" s="81"/>
      <c r="J6" s="80" t="s">
        <v>147</v>
      </c>
      <c r="K6" s="81"/>
      <c r="L6" s="88" t="s">
        <v>148</v>
      </c>
      <c r="M6" s="89"/>
      <c r="N6" s="88" t="s">
        <v>149</v>
      </c>
      <c r="O6" s="89"/>
      <c r="P6" s="88" t="s">
        <v>150</v>
      </c>
      <c r="Q6" s="89"/>
      <c r="R6" s="80" t="s">
        <v>151</v>
      </c>
      <c r="S6" s="81"/>
      <c r="T6" s="80" t="s">
        <v>152</v>
      </c>
      <c r="U6" s="81"/>
      <c r="V6" s="80" t="s">
        <v>153</v>
      </c>
      <c r="W6" s="81"/>
      <c r="X6" s="80" t="s">
        <v>154</v>
      </c>
      <c r="Y6" s="81"/>
      <c r="Z6" s="80" t="s">
        <v>155</v>
      </c>
      <c r="AA6" s="81"/>
      <c r="AB6" s="80" t="s">
        <v>156</v>
      </c>
      <c r="AC6" s="81"/>
      <c r="AD6" s="80" t="s">
        <v>157</v>
      </c>
      <c r="AE6" s="81"/>
      <c r="AF6" s="80" t="s">
        <v>158</v>
      </c>
      <c r="AG6" s="81"/>
      <c r="AH6" s="78"/>
      <c r="AI6" s="79"/>
    </row>
    <row r="7" spans="1:35" ht="15.75" thickBot="1" x14ac:dyDescent="0.3">
      <c r="A7" s="66"/>
      <c r="B7" s="71"/>
      <c r="C7" s="72"/>
      <c r="D7" s="6" t="s">
        <v>7</v>
      </c>
      <c r="E7" s="6" t="s">
        <v>8</v>
      </c>
      <c r="F7" s="6" t="s">
        <v>7</v>
      </c>
      <c r="G7" s="6" t="s">
        <v>8</v>
      </c>
      <c r="H7" s="6" t="s">
        <v>7</v>
      </c>
      <c r="I7" s="6" t="s">
        <v>8</v>
      </c>
      <c r="J7" s="6" t="s">
        <v>7</v>
      </c>
      <c r="K7" s="6" t="s">
        <v>8</v>
      </c>
      <c r="L7" s="6" t="s">
        <v>7</v>
      </c>
      <c r="M7" s="6" t="s">
        <v>8</v>
      </c>
      <c r="N7" s="6" t="s">
        <v>7</v>
      </c>
      <c r="O7" s="6" t="s">
        <v>8</v>
      </c>
      <c r="P7" s="6" t="s">
        <v>7</v>
      </c>
      <c r="Q7" s="6" t="s">
        <v>8</v>
      </c>
      <c r="R7" s="6" t="s">
        <v>7</v>
      </c>
      <c r="S7" s="6" t="s">
        <v>8</v>
      </c>
      <c r="T7" s="6" t="s">
        <v>7</v>
      </c>
      <c r="U7" s="6" t="s">
        <v>8</v>
      </c>
      <c r="V7" s="6" t="s">
        <v>7</v>
      </c>
      <c r="W7" s="6" t="s">
        <v>8</v>
      </c>
      <c r="X7" s="6" t="s">
        <v>7</v>
      </c>
      <c r="Y7" s="6" t="s">
        <v>8</v>
      </c>
      <c r="Z7" s="6" t="s">
        <v>7</v>
      </c>
      <c r="AA7" s="6" t="s">
        <v>8</v>
      </c>
      <c r="AB7" s="6" t="s">
        <v>7</v>
      </c>
      <c r="AC7" s="6" t="s">
        <v>8</v>
      </c>
      <c r="AD7" s="6" t="s">
        <v>7</v>
      </c>
      <c r="AE7" s="6" t="s">
        <v>8</v>
      </c>
      <c r="AF7" s="6" t="s">
        <v>7</v>
      </c>
      <c r="AG7" s="6" t="s">
        <v>8</v>
      </c>
      <c r="AH7" s="6" t="s">
        <v>7</v>
      </c>
      <c r="AI7" s="6" t="s">
        <v>8</v>
      </c>
    </row>
    <row r="8" spans="1:35" ht="15.75" thickTop="1" x14ac:dyDescent="0.25">
      <c r="A8" s="7" t="s">
        <v>9</v>
      </c>
      <c r="B8" s="8" t="s">
        <v>10</v>
      </c>
      <c r="C8" s="9"/>
      <c r="D8" s="10">
        <v>99</v>
      </c>
      <c r="E8" s="10">
        <v>41</v>
      </c>
      <c r="F8" s="10">
        <v>0</v>
      </c>
      <c r="G8" s="10">
        <v>37</v>
      </c>
      <c r="H8" s="10">
        <v>46</v>
      </c>
      <c r="I8" s="10">
        <v>0</v>
      </c>
      <c r="J8" s="10">
        <v>38</v>
      </c>
      <c r="K8" s="10">
        <v>0</v>
      </c>
      <c r="L8" s="10">
        <v>41</v>
      </c>
      <c r="M8" s="10">
        <v>0</v>
      </c>
      <c r="N8" s="10">
        <v>24</v>
      </c>
      <c r="O8" s="10">
        <v>0</v>
      </c>
      <c r="P8" s="10">
        <v>0</v>
      </c>
      <c r="Q8" s="10">
        <v>38</v>
      </c>
      <c r="R8" s="10">
        <v>3</v>
      </c>
      <c r="S8" s="10">
        <v>0</v>
      </c>
      <c r="T8" s="10">
        <v>5</v>
      </c>
      <c r="U8" s="10">
        <v>5</v>
      </c>
      <c r="V8" s="10">
        <v>10</v>
      </c>
      <c r="W8" s="10">
        <v>10</v>
      </c>
      <c r="X8" s="10">
        <v>0</v>
      </c>
      <c r="Y8" s="10">
        <v>31</v>
      </c>
      <c r="Z8" s="10">
        <v>50</v>
      </c>
      <c r="AA8" s="10">
        <v>0</v>
      </c>
      <c r="AB8" s="10">
        <v>0</v>
      </c>
      <c r="AC8" s="10">
        <v>15</v>
      </c>
      <c r="AD8" s="10">
        <v>87</v>
      </c>
      <c r="AE8" s="10">
        <v>0</v>
      </c>
      <c r="AF8" s="10">
        <v>0</v>
      </c>
      <c r="AG8" s="10">
        <v>0</v>
      </c>
      <c r="AH8" s="10">
        <f>SUMIF($D$7:$AG$7,"L",D8:AG8)</f>
        <v>403</v>
      </c>
      <c r="AI8" s="10">
        <f>SUMIF($D$7:$AG$7,"P",D8:AG8)</f>
        <v>177</v>
      </c>
    </row>
    <row r="9" spans="1:35" x14ac:dyDescent="0.25">
      <c r="A9" s="11"/>
      <c r="B9" s="27"/>
      <c r="C9" s="13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</row>
    <row r="10" spans="1:35" x14ac:dyDescent="0.25">
      <c r="A10" s="11" t="s">
        <v>11</v>
      </c>
      <c r="B10" s="14" t="s">
        <v>12</v>
      </c>
      <c r="C10" s="13"/>
      <c r="D10" s="10">
        <v>6</v>
      </c>
      <c r="E10" s="10">
        <v>1</v>
      </c>
      <c r="F10" s="10">
        <v>0</v>
      </c>
      <c r="G10" s="10">
        <v>37</v>
      </c>
      <c r="H10" s="10">
        <v>31</v>
      </c>
      <c r="I10" s="10">
        <v>0</v>
      </c>
      <c r="J10" s="10">
        <v>20</v>
      </c>
      <c r="K10" s="10">
        <v>0</v>
      </c>
      <c r="L10" s="10">
        <v>35</v>
      </c>
      <c r="M10" s="10">
        <v>0</v>
      </c>
      <c r="N10" s="10">
        <v>14</v>
      </c>
      <c r="O10" s="10">
        <v>0</v>
      </c>
      <c r="P10" s="10">
        <v>0</v>
      </c>
      <c r="Q10" s="10">
        <v>37</v>
      </c>
      <c r="R10" s="10">
        <v>0</v>
      </c>
      <c r="S10" s="10">
        <v>0</v>
      </c>
      <c r="T10" s="10">
        <v>0</v>
      </c>
      <c r="U10" s="10">
        <v>0</v>
      </c>
      <c r="V10" s="10">
        <v>4</v>
      </c>
      <c r="W10" s="10">
        <v>8</v>
      </c>
      <c r="X10" s="10">
        <v>0</v>
      </c>
      <c r="Y10" s="10">
        <v>31</v>
      </c>
      <c r="Z10" s="10">
        <v>29</v>
      </c>
      <c r="AA10" s="10">
        <v>0</v>
      </c>
      <c r="AB10" s="10">
        <v>0</v>
      </c>
      <c r="AC10" s="10">
        <v>15</v>
      </c>
      <c r="AD10" s="10">
        <v>15</v>
      </c>
      <c r="AE10" s="10">
        <v>0</v>
      </c>
      <c r="AF10" s="10">
        <v>0</v>
      </c>
      <c r="AG10" s="10">
        <v>0</v>
      </c>
      <c r="AH10" s="10">
        <f>SUMIF($D$7:$AG$7,"L",D10:AG10)</f>
        <v>154</v>
      </c>
      <c r="AI10" s="10">
        <f t="shared" ref="AI10:AI70" si="0">SUMIF($D$7:$AG$7,"P",D10:AG10)</f>
        <v>129</v>
      </c>
    </row>
    <row r="11" spans="1:35" x14ac:dyDescent="0.25">
      <c r="A11" s="11"/>
      <c r="B11" s="27"/>
      <c r="C11" s="13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</row>
    <row r="12" spans="1:35" x14ac:dyDescent="0.25">
      <c r="A12" s="11" t="s">
        <v>13</v>
      </c>
      <c r="B12" s="14" t="s">
        <v>14</v>
      </c>
      <c r="C12" s="13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</row>
    <row r="13" spans="1:35" x14ac:dyDescent="0.25">
      <c r="A13" s="11"/>
      <c r="B13" s="27" t="s">
        <v>15</v>
      </c>
      <c r="C13" s="13" t="s">
        <v>16</v>
      </c>
      <c r="D13" s="10">
        <v>0</v>
      </c>
      <c r="E13" s="10">
        <v>0</v>
      </c>
      <c r="F13" s="10">
        <v>0</v>
      </c>
      <c r="G13" s="10">
        <v>0</v>
      </c>
      <c r="H13" s="10">
        <v>0</v>
      </c>
      <c r="I13" s="10">
        <v>0</v>
      </c>
      <c r="J13" s="10">
        <v>0</v>
      </c>
      <c r="K13" s="10">
        <v>0</v>
      </c>
      <c r="L13" s="10">
        <v>0</v>
      </c>
      <c r="M13" s="10">
        <v>0</v>
      </c>
      <c r="N13" s="10">
        <v>6</v>
      </c>
      <c r="O13" s="10">
        <v>0</v>
      </c>
      <c r="P13" s="10">
        <v>37</v>
      </c>
      <c r="Q13" s="10">
        <v>37</v>
      </c>
      <c r="R13" s="10">
        <v>0</v>
      </c>
      <c r="S13" s="10">
        <v>0</v>
      </c>
      <c r="T13" s="10">
        <v>0</v>
      </c>
      <c r="U13" s="10">
        <v>0</v>
      </c>
      <c r="V13" s="10">
        <v>0</v>
      </c>
      <c r="W13" s="10">
        <v>0</v>
      </c>
      <c r="X13" s="10">
        <v>0</v>
      </c>
      <c r="Y13" s="10">
        <v>0</v>
      </c>
      <c r="Z13" s="10">
        <v>0</v>
      </c>
      <c r="AA13" s="10">
        <v>0</v>
      </c>
      <c r="AB13" s="10">
        <v>0</v>
      </c>
      <c r="AC13" s="10">
        <v>0</v>
      </c>
      <c r="AD13" s="10">
        <v>0</v>
      </c>
      <c r="AE13" s="10">
        <v>0</v>
      </c>
      <c r="AF13" s="10">
        <v>0</v>
      </c>
      <c r="AG13" s="10">
        <v>0</v>
      </c>
      <c r="AH13" s="10">
        <f t="shared" ref="AH13:AH70" si="1">SUMIF($D$7:$AG$7,"L",D13:AG13)</f>
        <v>43</v>
      </c>
      <c r="AI13" s="10">
        <f t="shared" si="0"/>
        <v>37</v>
      </c>
    </row>
    <row r="14" spans="1:35" x14ac:dyDescent="0.25">
      <c r="A14" s="11"/>
      <c r="B14" s="27" t="s">
        <v>17</v>
      </c>
      <c r="C14" s="13" t="s">
        <v>18</v>
      </c>
      <c r="D14" s="10">
        <v>93</v>
      </c>
      <c r="E14" s="10">
        <v>40</v>
      </c>
      <c r="F14" s="10">
        <v>0</v>
      </c>
      <c r="G14" s="10">
        <v>23</v>
      </c>
      <c r="H14" s="10">
        <v>15</v>
      </c>
      <c r="I14" s="10">
        <v>0</v>
      </c>
      <c r="J14" s="10">
        <v>18</v>
      </c>
      <c r="K14" s="10">
        <v>0</v>
      </c>
      <c r="L14" s="10">
        <v>6</v>
      </c>
      <c r="M14" s="10">
        <v>0</v>
      </c>
      <c r="N14" s="10">
        <v>28</v>
      </c>
      <c r="O14" s="10">
        <v>0</v>
      </c>
      <c r="P14" s="10">
        <v>0</v>
      </c>
      <c r="Q14" s="10">
        <v>1</v>
      </c>
      <c r="R14" s="10">
        <v>3</v>
      </c>
      <c r="S14" s="10">
        <v>0</v>
      </c>
      <c r="T14" s="10">
        <v>5</v>
      </c>
      <c r="U14" s="10">
        <v>5</v>
      </c>
      <c r="V14" s="10">
        <v>6</v>
      </c>
      <c r="W14" s="10">
        <v>2</v>
      </c>
      <c r="X14" s="10">
        <v>0</v>
      </c>
      <c r="Y14" s="10">
        <v>27</v>
      </c>
      <c r="Z14" s="10">
        <v>21</v>
      </c>
      <c r="AA14" s="10">
        <v>0</v>
      </c>
      <c r="AB14" s="10">
        <v>0</v>
      </c>
      <c r="AC14" s="10">
        <v>10</v>
      </c>
      <c r="AD14" s="10">
        <v>72</v>
      </c>
      <c r="AE14" s="10">
        <v>0</v>
      </c>
      <c r="AF14" s="10">
        <v>0</v>
      </c>
      <c r="AG14" s="10">
        <v>0</v>
      </c>
      <c r="AH14" s="10">
        <f t="shared" si="1"/>
        <v>267</v>
      </c>
      <c r="AI14" s="10">
        <f t="shared" si="0"/>
        <v>108</v>
      </c>
    </row>
    <row r="15" spans="1:35" x14ac:dyDescent="0.25">
      <c r="A15" s="11"/>
      <c r="B15" s="27" t="s">
        <v>19</v>
      </c>
      <c r="C15" s="13" t="s">
        <v>20</v>
      </c>
      <c r="D15" s="10">
        <v>0</v>
      </c>
      <c r="E15" s="10">
        <v>0</v>
      </c>
      <c r="F15" s="10">
        <v>0</v>
      </c>
      <c r="G15" s="10">
        <v>0</v>
      </c>
      <c r="H15" s="10">
        <v>0</v>
      </c>
      <c r="I15" s="10">
        <v>0</v>
      </c>
      <c r="J15" s="10">
        <v>0</v>
      </c>
      <c r="K15" s="10">
        <v>0</v>
      </c>
      <c r="L15" s="10">
        <v>0</v>
      </c>
      <c r="M15" s="10">
        <v>0</v>
      </c>
      <c r="N15" s="10">
        <v>0</v>
      </c>
      <c r="O15" s="10">
        <v>0</v>
      </c>
      <c r="P15" s="10">
        <v>1</v>
      </c>
      <c r="Q15" s="10">
        <v>1</v>
      </c>
      <c r="R15" s="10">
        <v>0</v>
      </c>
      <c r="S15" s="10">
        <v>0</v>
      </c>
      <c r="T15" s="10">
        <v>0</v>
      </c>
      <c r="U15" s="10">
        <v>0</v>
      </c>
      <c r="V15" s="10">
        <v>0</v>
      </c>
      <c r="W15" s="10">
        <v>0</v>
      </c>
      <c r="X15" s="10">
        <v>0</v>
      </c>
      <c r="Y15" s="10">
        <v>0</v>
      </c>
      <c r="Z15" s="10">
        <v>0</v>
      </c>
      <c r="AA15" s="10">
        <v>0</v>
      </c>
      <c r="AB15" s="10">
        <v>0</v>
      </c>
      <c r="AC15" s="10">
        <v>0</v>
      </c>
      <c r="AD15" s="10">
        <v>0</v>
      </c>
      <c r="AE15" s="10">
        <v>0</v>
      </c>
      <c r="AF15" s="10">
        <v>0</v>
      </c>
      <c r="AG15" s="10">
        <v>0</v>
      </c>
      <c r="AH15" s="10">
        <f t="shared" si="1"/>
        <v>1</v>
      </c>
      <c r="AI15" s="10">
        <f t="shared" si="0"/>
        <v>1</v>
      </c>
    </row>
    <row r="16" spans="1:35" x14ac:dyDescent="0.25">
      <c r="A16" s="11"/>
      <c r="B16" s="27"/>
      <c r="C16" s="13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</row>
    <row r="17" spans="1:35" x14ac:dyDescent="0.25">
      <c r="A17" s="11" t="s">
        <v>21</v>
      </c>
      <c r="B17" s="14" t="s">
        <v>22</v>
      </c>
      <c r="C17" s="13"/>
      <c r="D17" s="10">
        <v>99</v>
      </c>
      <c r="E17" s="10">
        <v>40</v>
      </c>
      <c r="F17" s="10">
        <v>0</v>
      </c>
      <c r="G17" s="10">
        <v>12</v>
      </c>
      <c r="H17" s="10">
        <v>22</v>
      </c>
      <c r="I17" s="10">
        <v>0</v>
      </c>
      <c r="J17" s="10">
        <v>8</v>
      </c>
      <c r="K17" s="10">
        <v>0</v>
      </c>
      <c r="L17" s="10">
        <v>0</v>
      </c>
      <c r="M17" s="10">
        <v>0</v>
      </c>
      <c r="N17" s="10">
        <v>20</v>
      </c>
      <c r="O17" s="10">
        <v>0</v>
      </c>
      <c r="P17" s="10">
        <v>0</v>
      </c>
      <c r="Q17" s="10">
        <v>0</v>
      </c>
      <c r="R17" s="10">
        <v>0</v>
      </c>
      <c r="S17" s="10">
        <v>0</v>
      </c>
      <c r="T17" s="10">
        <v>4</v>
      </c>
      <c r="U17" s="10">
        <v>5</v>
      </c>
      <c r="V17" s="10">
        <v>2</v>
      </c>
      <c r="W17" s="10">
        <v>2</v>
      </c>
      <c r="X17" s="10">
        <v>0</v>
      </c>
      <c r="Y17" s="10">
        <v>24</v>
      </c>
      <c r="Z17" s="10">
        <v>18</v>
      </c>
      <c r="AA17" s="10">
        <v>0</v>
      </c>
      <c r="AB17" s="10">
        <v>0</v>
      </c>
      <c r="AC17" s="10">
        <v>8</v>
      </c>
      <c r="AD17" s="10">
        <v>68</v>
      </c>
      <c r="AE17" s="10">
        <v>0</v>
      </c>
      <c r="AF17" s="10">
        <v>0</v>
      </c>
      <c r="AG17" s="10">
        <v>0</v>
      </c>
      <c r="AH17" s="10">
        <f t="shared" si="1"/>
        <v>241</v>
      </c>
      <c r="AI17" s="10">
        <f t="shared" si="0"/>
        <v>91</v>
      </c>
    </row>
    <row r="18" spans="1:35" x14ac:dyDescent="0.25">
      <c r="A18" s="11"/>
      <c r="B18" s="27" t="s">
        <v>15</v>
      </c>
      <c r="C18" s="13" t="s">
        <v>23</v>
      </c>
      <c r="D18" s="10">
        <v>2</v>
      </c>
      <c r="E18" s="10">
        <v>0</v>
      </c>
      <c r="F18" s="10">
        <v>0</v>
      </c>
      <c r="G18" s="10">
        <v>12</v>
      </c>
      <c r="H18" s="10">
        <v>22</v>
      </c>
      <c r="I18" s="10">
        <v>0</v>
      </c>
      <c r="J18" s="10">
        <v>7</v>
      </c>
      <c r="K18" s="10">
        <v>0</v>
      </c>
      <c r="L18" s="10">
        <v>0</v>
      </c>
      <c r="M18" s="10">
        <v>0</v>
      </c>
      <c r="N18" s="10">
        <v>20</v>
      </c>
      <c r="O18" s="10">
        <v>0</v>
      </c>
      <c r="P18" s="10">
        <v>0</v>
      </c>
      <c r="Q18" s="10">
        <v>0</v>
      </c>
      <c r="R18" s="10">
        <v>0</v>
      </c>
      <c r="S18" s="10">
        <v>0</v>
      </c>
      <c r="T18" s="10">
        <v>0</v>
      </c>
      <c r="U18" s="10">
        <v>1</v>
      </c>
      <c r="V18" s="10">
        <v>1</v>
      </c>
      <c r="W18" s="10">
        <v>1</v>
      </c>
      <c r="X18" s="10">
        <v>0</v>
      </c>
      <c r="Y18" s="10">
        <v>1</v>
      </c>
      <c r="Z18" s="10">
        <v>18</v>
      </c>
      <c r="AA18" s="10">
        <v>0</v>
      </c>
      <c r="AB18" s="10">
        <v>0</v>
      </c>
      <c r="AC18" s="10">
        <v>8</v>
      </c>
      <c r="AD18" s="10">
        <v>0</v>
      </c>
      <c r="AE18" s="10">
        <v>0</v>
      </c>
      <c r="AF18" s="10">
        <v>0</v>
      </c>
      <c r="AG18" s="10">
        <v>0</v>
      </c>
      <c r="AH18" s="10">
        <f t="shared" si="1"/>
        <v>70</v>
      </c>
      <c r="AI18" s="10">
        <f t="shared" si="0"/>
        <v>23</v>
      </c>
    </row>
    <row r="19" spans="1:35" x14ac:dyDescent="0.25">
      <c r="A19" s="11"/>
      <c r="B19" s="27" t="s">
        <v>17</v>
      </c>
      <c r="C19" s="13" t="s">
        <v>24</v>
      </c>
      <c r="D19" s="10">
        <v>0</v>
      </c>
      <c r="E19" s="10">
        <v>0</v>
      </c>
      <c r="F19" s="10">
        <v>0</v>
      </c>
      <c r="G19" s="10">
        <v>0</v>
      </c>
      <c r="H19" s="10">
        <v>0</v>
      </c>
      <c r="I19" s="10">
        <v>0</v>
      </c>
      <c r="J19" s="10">
        <v>0</v>
      </c>
      <c r="K19" s="10">
        <v>0</v>
      </c>
      <c r="L19" s="10">
        <v>0</v>
      </c>
      <c r="M19" s="10">
        <v>0</v>
      </c>
      <c r="N19" s="10">
        <v>0</v>
      </c>
      <c r="O19" s="10">
        <v>0</v>
      </c>
      <c r="P19" s="10">
        <v>0</v>
      </c>
      <c r="Q19" s="10">
        <v>0</v>
      </c>
      <c r="R19" s="10">
        <v>0</v>
      </c>
      <c r="S19" s="10">
        <v>0</v>
      </c>
      <c r="T19" s="10">
        <v>0</v>
      </c>
      <c r="U19" s="10">
        <v>0</v>
      </c>
      <c r="V19" s="10">
        <v>0</v>
      </c>
      <c r="W19" s="10">
        <v>0</v>
      </c>
      <c r="X19" s="10">
        <v>0</v>
      </c>
      <c r="Y19" s="10">
        <v>0</v>
      </c>
      <c r="Z19" s="10">
        <v>0</v>
      </c>
      <c r="AA19" s="10">
        <v>0</v>
      </c>
      <c r="AB19" s="10">
        <v>0</v>
      </c>
      <c r="AC19" s="10">
        <v>0</v>
      </c>
      <c r="AD19" s="10">
        <v>0</v>
      </c>
      <c r="AE19" s="10">
        <v>0</v>
      </c>
      <c r="AF19" s="10">
        <v>0</v>
      </c>
      <c r="AG19" s="10">
        <v>0</v>
      </c>
      <c r="AH19" s="10">
        <f t="shared" si="1"/>
        <v>0</v>
      </c>
      <c r="AI19" s="10">
        <f t="shared" si="0"/>
        <v>0</v>
      </c>
    </row>
    <row r="20" spans="1:35" x14ac:dyDescent="0.25">
      <c r="A20" s="11"/>
      <c r="B20" s="27" t="s">
        <v>19</v>
      </c>
      <c r="C20" s="13" t="s">
        <v>25</v>
      </c>
      <c r="D20" s="10">
        <v>0</v>
      </c>
      <c r="E20" s="10">
        <v>0</v>
      </c>
      <c r="F20" s="10">
        <v>0</v>
      </c>
      <c r="G20" s="10">
        <v>0</v>
      </c>
      <c r="H20" s="10">
        <v>0</v>
      </c>
      <c r="I20" s="10">
        <v>0</v>
      </c>
      <c r="J20" s="10">
        <v>0</v>
      </c>
      <c r="K20" s="10">
        <v>0</v>
      </c>
      <c r="L20" s="10">
        <v>0</v>
      </c>
      <c r="M20" s="10">
        <v>0</v>
      </c>
      <c r="N20" s="10">
        <v>0</v>
      </c>
      <c r="O20" s="10">
        <v>0</v>
      </c>
      <c r="P20" s="10">
        <v>0</v>
      </c>
      <c r="Q20" s="10">
        <v>0</v>
      </c>
      <c r="R20" s="10">
        <v>0</v>
      </c>
      <c r="S20" s="10">
        <v>0</v>
      </c>
      <c r="T20" s="10">
        <v>0</v>
      </c>
      <c r="U20" s="10">
        <v>0</v>
      </c>
      <c r="V20" s="10">
        <v>0</v>
      </c>
      <c r="W20" s="10">
        <v>0</v>
      </c>
      <c r="X20" s="10">
        <v>0</v>
      </c>
      <c r="Y20" s="10">
        <v>0</v>
      </c>
      <c r="Z20" s="10">
        <v>0</v>
      </c>
      <c r="AA20" s="10">
        <v>0</v>
      </c>
      <c r="AB20" s="10">
        <v>0</v>
      </c>
      <c r="AC20" s="10">
        <v>0</v>
      </c>
      <c r="AD20" s="10">
        <v>0</v>
      </c>
      <c r="AE20" s="10">
        <v>0</v>
      </c>
      <c r="AF20" s="10">
        <v>0</v>
      </c>
      <c r="AG20" s="10">
        <v>0</v>
      </c>
      <c r="AH20" s="10">
        <f t="shared" si="1"/>
        <v>0</v>
      </c>
      <c r="AI20" s="10">
        <f t="shared" si="0"/>
        <v>0</v>
      </c>
    </row>
    <row r="21" spans="1:35" x14ac:dyDescent="0.25">
      <c r="A21" s="11"/>
      <c r="B21" s="27" t="s">
        <v>26</v>
      </c>
      <c r="C21" s="13" t="s">
        <v>27</v>
      </c>
      <c r="D21" s="10">
        <v>0</v>
      </c>
      <c r="E21" s="10">
        <v>0</v>
      </c>
      <c r="F21" s="10">
        <v>0</v>
      </c>
      <c r="G21" s="10">
        <v>0</v>
      </c>
      <c r="H21" s="10">
        <v>0</v>
      </c>
      <c r="I21" s="10">
        <v>0</v>
      </c>
      <c r="J21" s="10">
        <v>0</v>
      </c>
      <c r="K21" s="10">
        <v>0</v>
      </c>
      <c r="L21" s="10">
        <v>0</v>
      </c>
      <c r="M21" s="10">
        <v>0</v>
      </c>
      <c r="N21" s="10">
        <v>0</v>
      </c>
      <c r="O21" s="10">
        <v>0</v>
      </c>
      <c r="P21" s="10">
        <v>0</v>
      </c>
      <c r="Q21" s="10">
        <v>0</v>
      </c>
      <c r="R21" s="10">
        <v>0</v>
      </c>
      <c r="S21" s="10">
        <v>0</v>
      </c>
      <c r="T21" s="10">
        <v>2</v>
      </c>
      <c r="U21" s="10">
        <v>1</v>
      </c>
      <c r="V21" s="10">
        <v>1</v>
      </c>
      <c r="W21" s="10">
        <v>0</v>
      </c>
      <c r="X21" s="10">
        <v>0</v>
      </c>
      <c r="Y21" s="10">
        <v>0</v>
      </c>
      <c r="Z21" s="10">
        <v>0</v>
      </c>
      <c r="AA21" s="10">
        <v>0</v>
      </c>
      <c r="AB21" s="10">
        <v>0</v>
      </c>
      <c r="AC21" s="10">
        <v>0</v>
      </c>
      <c r="AD21" s="10">
        <v>0</v>
      </c>
      <c r="AE21" s="10">
        <v>0</v>
      </c>
      <c r="AF21" s="10">
        <v>0</v>
      </c>
      <c r="AG21" s="10">
        <v>0</v>
      </c>
      <c r="AH21" s="10">
        <f t="shared" si="1"/>
        <v>3</v>
      </c>
      <c r="AI21" s="10">
        <f t="shared" si="0"/>
        <v>1</v>
      </c>
    </row>
    <row r="22" spans="1:35" x14ac:dyDescent="0.25">
      <c r="A22" s="11"/>
      <c r="B22" s="27" t="s">
        <v>28</v>
      </c>
      <c r="C22" s="13" t="s">
        <v>29</v>
      </c>
      <c r="D22" s="10">
        <v>0</v>
      </c>
      <c r="E22" s="10">
        <v>0</v>
      </c>
      <c r="F22" s="10">
        <v>0</v>
      </c>
      <c r="G22" s="10">
        <v>0</v>
      </c>
      <c r="H22" s="10">
        <v>0</v>
      </c>
      <c r="I22" s="10">
        <v>0</v>
      </c>
      <c r="J22" s="10">
        <v>0</v>
      </c>
      <c r="K22" s="10">
        <v>0</v>
      </c>
      <c r="L22" s="10">
        <v>0</v>
      </c>
      <c r="M22" s="10">
        <v>0</v>
      </c>
      <c r="N22" s="10">
        <v>0</v>
      </c>
      <c r="O22" s="10">
        <v>0</v>
      </c>
      <c r="P22" s="10">
        <v>0</v>
      </c>
      <c r="Q22" s="10">
        <v>0</v>
      </c>
      <c r="R22" s="10">
        <v>0</v>
      </c>
      <c r="S22" s="10">
        <v>0</v>
      </c>
      <c r="T22" s="10">
        <v>0</v>
      </c>
      <c r="U22" s="10">
        <v>0</v>
      </c>
      <c r="V22" s="10">
        <v>0</v>
      </c>
      <c r="W22" s="10">
        <v>0</v>
      </c>
      <c r="X22" s="10">
        <v>0</v>
      </c>
      <c r="Y22" s="10">
        <v>0</v>
      </c>
      <c r="Z22" s="10">
        <v>0</v>
      </c>
      <c r="AA22" s="10">
        <v>0</v>
      </c>
      <c r="AB22" s="10">
        <v>0</v>
      </c>
      <c r="AC22" s="10">
        <v>0</v>
      </c>
      <c r="AD22" s="10">
        <v>0</v>
      </c>
      <c r="AE22" s="10">
        <v>0</v>
      </c>
      <c r="AF22" s="10">
        <v>0</v>
      </c>
      <c r="AG22" s="10">
        <v>0</v>
      </c>
      <c r="AH22" s="10">
        <f t="shared" si="1"/>
        <v>0</v>
      </c>
      <c r="AI22" s="10">
        <f t="shared" si="0"/>
        <v>0</v>
      </c>
    </row>
    <row r="23" spans="1:35" x14ac:dyDescent="0.25">
      <c r="A23" s="11"/>
      <c r="B23" s="27" t="s">
        <v>28</v>
      </c>
      <c r="C23" s="13" t="s">
        <v>30</v>
      </c>
      <c r="D23" s="10">
        <v>97</v>
      </c>
      <c r="E23" s="10">
        <v>40</v>
      </c>
      <c r="F23" s="10">
        <v>0</v>
      </c>
      <c r="G23" s="10">
        <v>0</v>
      </c>
      <c r="H23" s="10">
        <v>0</v>
      </c>
      <c r="I23" s="10">
        <v>0</v>
      </c>
      <c r="J23" s="10">
        <v>1</v>
      </c>
      <c r="K23" s="10">
        <v>0</v>
      </c>
      <c r="L23" s="10">
        <v>0</v>
      </c>
      <c r="M23" s="10">
        <v>0</v>
      </c>
      <c r="N23" s="10">
        <v>0</v>
      </c>
      <c r="O23" s="10">
        <v>0</v>
      </c>
      <c r="P23" s="10">
        <v>0</v>
      </c>
      <c r="Q23" s="10">
        <v>0</v>
      </c>
      <c r="R23" s="10">
        <v>0</v>
      </c>
      <c r="S23" s="10">
        <v>0</v>
      </c>
      <c r="T23" s="10">
        <v>2</v>
      </c>
      <c r="U23" s="10">
        <v>3</v>
      </c>
      <c r="V23" s="10">
        <v>0</v>
      </c>
      <c r="W23" s="10">
        <v>1</v>
      </c>
      <c r="X23" s="10">
        <v>0</v>
      </c>
      <c r="Y23" s="10">
        <v>23</v>
      </c>
      <c r="Z23" s="10">
        <v>0</v>
      </c>
      <c r="AA23" s="10">
        <v>0</v>
      </c>
      <c r="AB23" s="10">
        <v>0</v>
      </c>
      <c r="AC23" s="10">
        <v>0</v>
      </c>
      <c r="AD23" s="10">
        <v>68</v>
      </c>
      <c r="AE23" s="10">
        <v>0</v>
      </c>
      <c r="AF23" s="10">
        <v>0</v>
      </c>
      <c r="AG23" s="10">
        <v>0</v>
      </c>
      <c r="AH23" s="10">
        <f t="shared" si="1"/>
        <v>168</v>
      </c>
      <c r="AI23" s="10">
        <f t="shared" si="0"/>
        <v>67</v>
      </c>
    </row>
    <row r="24" spans="1:35" x14ac:dyDescent="0.25">
      <c r="A24" s="11"/>
      <c r="B24" s="27"/>
      <c r="C24" s="13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</row>
    <row r="25" spans="1:35" x14ac:dyDescent="0.25">
      <c r="A25" s="11" t="s">
        <v>31</v>
      </c>
      <c r="B25" s="14" t="s">
        <v>32</v>
      </c>
      <c r="C25" s="13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</row>
    <row r="26" spans="1:35" x14ac:dyDescent="0.25">
      <c r="A26" s="11"/>
      <c r="B26" s="27" t="s">
        <v>15</v>
      </c>
      <c r="C26" s="13" t="s">
        <v>33</v>
      </c>
      <c r="D26" s="10">
        <v>0</v>
      </c>
      <c r="E26" s="10">
        <v>0</v>
      </c>
      <c r="F26" s="10">
        <v>0</v>
      </c>
      <c r="G26" s="10">
        <v>0</v>
      </c>
      <c r="H26" s="10">
        <v>0</v>
      </c>
      <c r="I26" s="10">
        <v>0</v>
      </c>
      <c r="J26" s="10">
        <v>0</v>
      </c>
      <c r="K26" s="10">
        <v>0</v>
      </c>
      <c r="L26" s="10">
        <v>0</v>
      </c>
      <c r="M26" s="10">
        <v>0</v>
      </c>
      <c r="N26" s="10">
        <v>0</v>
      </c>
      <c r="O26" s="10">
        <v>0</v>
      </c>
      <c r="P26" s="10">
        <v>0</v>
      </c>
      <c r="Q26" s="10">
        <v>0</v>
      </c>
      <c r="R26" s="10">
        <v>0</v>
      </c>
      <c r="S26" s="10">
        <v>0</v>
      </c>
      <c r="T26" s="10">
        <v>0</v>
      </c>
      <c r="U26" s="10">
        <v>0</v>
      </c>
      <c r="V26" s="10">
        <v>0</v>
      </c>
      <c r="W26" s="10">
        <v>0</v>
      </c>
      <c r="X26" s="10">
        <v>0</v>
      </c>
      <c r="Y26" s="10">
        <v>0</v>
      </c>
      <c r="Z26" s="10">
        <v>0</v>
      </c>
      <c r="AA26" s="10">
        <v>0</v>
      </c>
      <c r="AB26" s="10">
        <v>0</v>
      </c>
      <c r="AC26" s="10">
        <v>0</v>
      </c>
      <c r="AD26" s="10">
        <v>0</v>
      </c>
      <c r="AE26" s="10">
        <v>0</v>
      </c>
      <c r="AF26" s="10">
        <v>0</v>
      </c>
      <c r="AG26" s="10">
        <v>0</v>
      </c>
      <c r="AH26" s="10">
        <f t="shared" si="1"/>
        <v>0</v>
      </c>
      <c r="AI26" s="10">
        <f t="shared" si="0"/>
        <v>0</v>
      </c>
    </row>
    <row r="27" spans="1:35" x14ac:dyDescent="0.25">
      <c r="A27" s="11"/>
      <c r="B27" s="27" t="s">
        <v>17</v>
      </c>
      <c r="C27" s="13" t="s">
        <v>34</v>
      </c>
      <c r="D27" s="10">
        <v>0</v>
      </c>
      <c r="E27" s="10">
        <v>0</v>
      </c>
      <c r="F27" s="10">
        <v>0</v>
      </c>
      <c r="G27" s="10">
        <v>0</v>
      </c>
      <c r="H27" s="10">
        <v>0</v>
      </c>
      <c r="I27" s="10">
        <v>0</v>
      </c>
      <c r="J27" s="10">
        <v>0</v>
      </c>
      <c r="K27" s="10">
        <v>0</v>
      </c>
      <c r="L27" s="10">
        <v>0</v>
      </c>
      <c r="M27" s="10">
        <v>0</v>
      </c>
      <c r="N27" s="10">
        <v>0</v>
      </c>
      <c r="O27" s="10">
        <v>0</v>
      </c>
      <c r="P27" s="10">
        <v>0</v>
      </c>
      <c r="Q27" s="10">
        <v>0</v>
      </c>
      <c r="R27" s="10">
        <v>0</v>
      </c>
      <c r="S27" s="10">
        <v>0</v>
      </c>
      <c r="T27" s="10">
        <v>0</v>
      </c>
      <c r="U27" s="10">
        <v>0</v>
      </c>
      <c r="V27" s="10">
        <v>0</v>
      </c>
      <c r="W27" s="10">
        <v>0</v>
      </c>
      <c r="X27" s="10">
        <v>0</v>
      </c>
      <c r="Y27" s="10">
        <v>0</v>
      </c>
      <c r="Z27" s="10">
        <v>0</v>
      </c>
      <c r="AA27" s="10">
        <v>0</v>
      </c>
      <c r="AB27" s="10">
        <v>0</v>
      </c>
      <c r="AC27" s="10">
        <v>0</v>
      </c>
      <c r="AD27" s="10">
        <v>0</v>
      </c>
      <c r="AE27" s="10">
        <v>0</v>
      </c>
      <c r="AF27" s="10">
        <v>0</v>
      </c>
      <c r="AG27" s="10">
        <v>0</v>
      </c>
      <c r="AH27" s="10">
        <f t="shared" si="1"/>
        <v>0</v>
      </c>
      <c r="AI27" s="10">
        <f t="shared" si="0"/>
        <v>0</v>
      </c>
    </row>
    <row r="28" spans="1:35" x14ac:dyDescent="0.25">
      <c r="A28" s="11"/>
      <c r="B28" s="27"/>
      <c r="C28" s="13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</row>
    <row r="29" spans="1:35" x14ac:dyDescent="0.25">
      <c r="A29" s="11" t="s">
        <v>35</v>
      </c>
      <c r="B29" s="14" t="s">
        <v>36</v>
      </c>
      <c r="C29" s="13"/>
      <c r="D29" s="10">
        <v>0</v>
      </c>
      <c r="E29" s="10">
        <v>1</v>
      </c>
      <c r="F29" s="10">
        <v>0</v>
      </c>
      <c r="G29" s="10">
        <v>25</v>
      </c>
      <c r="H29" s="10">
        <v>24</v>
      </c>
      <c r="I29" s="10">
        <v>0</v>
      </c>
      <c r="J29" s="10">
        <v>30</v>
      </c>
      <c r="K29" s="10">
        <v>0</v>
      </c>
      <c r="L29" s="10">
        <v>41</v>
      </c>
      <c r="M29" s="10">
        <v>0</v>
      </c>
      <c r="N29" s="10">
        <v>14</v>
      </c>
      <c r="O29" s="10">
        <v>0</v>
      </c>
      <c r="P29" s="10">
        <v>0</v>
      </c>
      <c r="Q29" s="10">
        <v>38</v>
      </c>
      <c r="R29" s="10">
        <v>3</v>
      </c>
      <c r="S29" s="10">
        <v>0</v>
      </c>
      <c r="T29" s="10">
        <v>1</v>
      </c>
      <c r="U29" s="10">
        <v>0</v>
      </c>
      <c r="V29" s="10">
        <v>8</v>
      </c>
      <c r="W29" s="10">
        <v>8</v>
      </c>
      <c r="X29" s="10">
        <v>0</v>
      </c>
      <c r="Y29" s="10">
        <v>7</v>
      </c>
      <c r="Z29" s="10">
        <v>32</v>
      </c>
      <c r="AA29" s="10">
        <v>0</v>
      </c>
      <c r="AB29" s="10">
        <v>0</v>
      </c>
      <c r="AC29" s="10">
        <v>7</v>
      </c>
      <c r="AD29" s="10">
        <v>19</v>
      </c>
      <c r="AE29" s="10">
        <v>0</v>
      </c>
      <c r="AF29" s="10">
        <v>0</v>
      </c>
      <c r="AG29" s="10">
        <v>0</v>
      </c>
      <c r="AH29" s="10">
        <f t="shared" si="1"/>
        <v>172</v>
      </c>
      <c r="AI29" s="10">
        <f t="shared" si="0"/>
        <v>86</v>
      </c>
    </row>
    <row r="30" spans="1:35" x14ac:dyDescent="0.25">
      <c r="A30" s="11"/>
      <c r="B30" s="27"/>
      <c r="C30" s="13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</row>
    <row r="31" spans="1:35" x14ac:dyDescent="0.25">
      <c r="A31" s="11" t="s">
        <v>37</v>
      </c>
      <c r="B31" s="14" t="s">
        <v>38</v>
      </c>
      <c r="C31" s="13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</row>
    <row r="32" spans="1:35" x14ac:dyDescent="0.25">
      <c r="A32" s="11"/>
      <c r="B32" s="27" t="s">
        <v>39</v>
      </c>
      <c r="C32" s="13" t="s">
        <v>40</v>
      </c>
      <c r="D32" s="10">
        <v>245</v>
      </c>
      <c r="E32" s="10">
        <v>83</v>
      </c>
      <c r="F32" s="10">
        <v>0</v>
      </c>
      <c r="G32" s="10">
        <v>699</v>
      </c>
      <c r="H32" s="10">
        <v>915</v>
      </c>
      <c r="I32" s="10">
        <v>0</v>
      </c>
      <c r="J32" s="10">
        <v>774</v>
      </c>
      <c r="K32" s="10">
        <v>0</v>
      </c>
      <c r="L32" s="10">
        <v>1112</v>
      </c>
      <c r="M32" s="10">
        <v>0</v>
      </c>
      <c r="N32" s="10">
        <v>360</v>
      </c>
      <c r="O32" s="10">
        <v>0</v>
      </c>
      <c r="P32" s="10">
        <v>0</v>
      </c>
      <c r="Q32" s="10">
        <v>1167</v>
      </c>
      <c r="R32" s="10">
        <v>36</v>
      </c>
      <c r="S32" s="10">
        <v>0</v>
      </c>
      <c r="T32" s="10">
        <v>27</v>
      </c>
      <c r="U32" s="10">
        <v>65</v>
      </c>
      <c r="V32" s="10">
        <v>194</v>
      </c>
      <c r="W32" s="10">
        <v>274</v>
      </c>
      <c r="X32" s="10">
        <v>0</v>
      </c>
      <c r="Y32" s="10">
        <v>175</v>
      </c>
      <c r="Z32" s="10">
        <v>962</v>
      </c>
      <c r="AA32" s="10">
        <v>0</v>
      </c>
      <c r="AB32" s="10">
        <v>0</v>
      </c>
      <c r="AC32" s="10">
        <v>264</v>
      </c>
      <c r="AD32" s="10">
        <v>448</v>
      </c>
      <c r="AE32" s="10">
        <v>0</v>
      </c>
      <c r="AF32" s="10">
        <v>0</v>
      </c>
      <c r="AG32" s="10">
        <v>0</v>
      </c>
      <c r="AH32" s="10">
        <f t="shared" si="1"/>
        <v>5073</v>
      </c>
      <c r="AI32" s="10">
        <f t="shared" si="0"/>
        <v>2727</v>
      </c>
    </row>
    <row r="33" spans="1:35" x14ac:dyDescent="0.25">
      <c r="A33" s="11"/>
      <c r="B33" s="27" t="s">
        <v>41</v>
      </c>
      <c r="C33" s="13" t="s">
        <v>42</v>
      </c>
      <c r="D33" s="10">
        <v>162</v>
      </c>
      <c r="E33" s="10">
        <v>44</v>
      </c>
      <c r="F33" s="10">
        <v>0</v>
      </c>
      <c r="G33" s="10">
        <v>295</v>
      </c>
      <c r="H33" s="10">
        <v>746</v>
      </c>
      <c r="I33" s="10">
        <v>0</v>
      </c>
      <c r="J33" s="10">
        <v>398</v>
      </c>
      <c r="K33" s="10">
        <v>0</v>
      </c>
      <c r="L33" s="10">
        <v>0</v>
      </c>
      <c r="M33" s="10">
        <v>0</v>
      </c>
      <c r="N33" s="10">
        <v>492</v>
      </c>
      <c r="O33" s="10">
        <v>0</v>
      </c>
      <c r="P33" s="10">
        <v>0</v>
      </c>
      <c r="Q33" s="10">
        <v>0</v>
      </c>
      <c r="R33" s="10">
        <v>0</v>
      </c>
      <c r="S33" s="10">
        <v>0</v>
      </c>
      <c r="T33" s="10">
        <v>23</v>
      </c>
      <c r="U33" s="10">
        <v>60</v>
      </c>
      <c r="V33" s="10">
        <v>17</v>
      </c>
      <c r="W33" s="10">
        <v>24</v>
      </c>
      <c r="X33" s="10">
        <v>0</v>
      </c>
      <c r="Y33" s="10">
        <v>141</v>
      </c>
      <c r="Z33" s="10">
        <v>598</v>
      </c>
      <c r="AA33" s="10">
        <v>0</v>
      </c>
      <c r="AB33" s="10">
        <v>0</v>
      </c>
      <c r="AC33" s="10">
        <v>139</v>
      </c>
      <c r="AD33" s="10">
        <v>420</v>
      </c>
      <c r="AE33" s="10">
        <v>0</v>
      </c>
      <c r="AF33" s="10">
        <v>0</v>
      </c>
      <c r="AG33" s="10">
        <v>0</v>
      </c>
      <c r="AH33" s="10">
        <f t="shared" si="1"/>
        <v>2856</v>
      </c>
      <c r="AI33" s="10">
        <f t="shared" si="0"/>
        <v>703</v>
      </c>
    </row>
    <row r="34" spans="1:35" x14ac:dyDescent="0.25">
      <c r="A34" s="11"/>
      <c r="B34" s="27"/>
      <c r="C34" s="13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</row>
    <row r="35" spans="1:35" x14ac:dyDescent="0.25">
      <c r="A35" s="11" t="s">
        <v>43</v>
      </c>
      <c r="B35" s="14" t="s">
        <v>44</v>
      </c>
      <c r="C35" s="13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</row>
    <row r="36" spans="1:35" x14ac:dyDescent="0.25">
      <c r="A36" s="11"/>
      <c r="B36" s="27" t="s">
        <v>15</v>
      </c>
      <c r="C36" s="13" t="s">
        <v>45</v>
      </c>
      <c r="D36" s="10">
        <v>32</v>
      </c>
      <c r="E36" s="10">
        <v>0</v>
      </c>
      <c r="F36" s="10">
        <v>0</v>
      </c>
      <c r="G36" s="10">
        <v>295</v>
      </c>
      <c r="H36" s="10">
        <v>746</v>
      </c>
      <c r="I36" s="10">
        <v>0</v>
      </c>
      <c r="J36" s="10">
        <v>251</v>
      </c>
      <c r="K36" s="10">
        <v>0</v>
      </c>
      <c r="L36" s="10">
        <v>0</v>
      </c>
      <c r="M36" s="10">
        <v>0</v>
      </c>
      <c r="N36" s="10">
        <v>492</v>
      </c>
      <c r="O36" s="10">
        <v>0</v>
      </c>
      <c r="P36" s="10">
        <v>0</v>
      </c>
      <c r="Q36" s="10">
        <v>0</v>
      </c>
      <c r="R36" s="10">
        <v>0</v>
      </c>
      <c r="S36" s="10">
        <v>0</v>
      </c>
      <c r="T36" s="10">
        <v>23</v>
      </c>
      <c r="U36" s="10">
        <v>60</v>
      </c>
      <c r="V36" s="10">
        <v>17</v>
      </c>
      <c r="W36" s="10">
        <v>24</v>
      </c>
      <c r="X36" s="10">
        <v>0</v>
      </c>
      <c r="Y36" s="10">
        <v>2</v>
      </c>
      <c r="Z36" s="10">
        <v>598</v>
      </c>
      <c r="AA36" s="10">
        <v>0</v>
      </c>
      <c r="AB36" s="10">
        <v>0</v>
      </c>
      <c r="AC36" s="10">
        <v>139</v>
      </c>
      <c r="AD36" s="10">
        <v>0</v>
      </c>
      <c r="AE36" s="10">
        <v>0</v>
      </c>
      <c r="AF36" s="10">
        <v>0</v>
      </c>
      <c r="AG36" s="10">
        <v>0</v>
      </c>
      <c r="AH36" s="10">
        <f t="shared" si="1"/>
        <v>2159</v>
      </c>
      <c r="AI36" s="10">
        <f t="shared" si="0"/>
        <v>520</v>
      </c>
    </row>
    <row r="37" spans="1:35" x14ac:dyDescent="0.25">
      <c r="A37" s="11"/>
      <c r="B37" s="27" t="s">
        <v>17</v>
      </c>
      <c r="C37" s="13" t="s">
        <v>46</v>
      </c>
      <c r="D37" s="10">
        <v>130</v>
      </c>
      <c r="E37" s="10">
        <v>44</v>
      </c>
      <c r="F37" s="10">
        <v>0</v>
      </c>
      <c r="G37" s="10">
        <v>0</v>
      </c>
      <c r="H37" s="10">
        <v>0</v>
      </c>
      <c r="I37" s="10">
        <v>0</v>
      </c>
      <c r="J37" s="10">
        <v>147</v>
      </c>
      <c r="K37" s="10">
        <v>0</v>
      </c>
      <c r="L37" s="10">
        <v>0</v>
      </c>
      <c r="M37" s="10">
        <v>0</v>
      </c>
      <c r="N37" s="10">
        <v>0</v>
      </c>
      <c r="O37" s="10">
        <v>0</v>
      </c>
      <c r="P37" s="10">
        <v>0</v>
      </c>
      <c r="Q37" s="10">
        <v>0</v>
      </c>
      <c r="R37" s="10">
        <v>0</v>
      </c>
      <c r="S37" s="10">
        <v>0</v>
      </c>
      <c r="T37" s="10">
        <v>0</v>
      </c>
      <c r="U37" s="10">
        <v>0</v>
      </c>
      <c r="V37" s="10">
        <v>0</v>
      </c>
      <c r="W37" s="10">
        <v>12</v>
      </c>
      <c r="X37" s="10">
        <v>0</v>
      </c>
      <c r="Y37" s="10">
        <v>139</v>
      </c>
      <c r="Z37" s="10">
        <v>0</v>
      </c>
      <c r="AA37" s="10">
        <v>0</v>
      </c>
      <c r="AB37" s="10">
        <v>0</v>
      </c>
      <c r="AC37" s="10">
        <v>0</v>
      </c>
      <c r="AD37" s="10">
        <v>420</v>
      </c>
      <c r="AE37" s="10">
        <v>0</v>
      </c>
      <c r="AF37" s="10">
        <v>0</v>
      </c>
      <c r="AG37" s="10">
        <v>0</v>
      </c>
      <c r="AH37" s="10">
        <f t="shared" si="1"/>
        <v>697</v>
      </c>
      <c r="AI37" s="10">
        <f t="shared" si="0"/>
        <v>195</v>
      </c>
    </row>
    <row r="38" spans="1:35" x14ac:dyDescent="0.25">
      <c r="A38" s="11"/>
      <c r="B38" s="27"/>
      <c r="C38" s="13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</row>
    <row r="39" spans="1:35" x14ac:dyDescent="0.25">
      <c r="A39" s="11" t="s">
        <v>47</v>
      </c>
      <c r="B39" s="14" t="s">
        <v>48</v>
      </c>
      <c r="C39" s="13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</row>
    <row r="40" spans="1:35" x14ac:dyDescent="0.25">
      <c r="A40" s="11"/>
      <c r="B40" s="27" t="s">
        <v>15</v>
      </c>
      <c r="C40" s="13" t="s">
        <v>49</v>
      </c>
      <c r="D40" s="10">
        <v>0</v>
      </c>
      <c r="E40" s="10">
        <v>0</v>
      </c>
      <c r="F40" s="10">
        <v>0</v>
      </c>
      <c r="G40" s="10">
        <v>0</v>
      </c>
      <c r="H40" s="10">
        <v>0</v>
      </c>
      <c r="I40" s="10">
        <v>0</v>
      </c>
      <c r="J40" s="10">
        <v>0</v>
      </c>
      <c r="K40" s="10">
        <v>0</v>
      </c>
      <c r="L40" s="10">
        <v>0</v>
      </c>
      <c r="M40" s="10">
        <v>0</v>
      </c>
      <c r="N40" s="10">
        <v>0</v>
      </c>
      <c r="O40" s="10">
        <v>0</v>
      </c>
      <c r="P40" s="10">
        <v>0</v>
      </c>
      <c r="Q40" s="10">
        <v>0</v>
      </c>
      <c r="R40" s="10">
        <v>0</v>
      </c>
      <c r="S40" s="10">
        <v>0</v>
      </c>
      <c r="T40" s="10">
        <v>0</v>
      </c>
      <c r="U40" s="10">
        <v>0</v>
      </c>
      <c r="V40" s="10">
        <v>0</v>
      </c>
      <c r="W40" s="10">
        <v>0</v>
      </c>
      <c r="X40" s="10">
        <v>0</v>
      </c>
      <c r="Y40" s="10">
        <v>0</v>
      </c>
      <c r="Z40" s="10">
        <v>0</v>
      </c>
      <c r="AA40" s="10">
        <v>0</v>
      </c>
      <c r="AB40" s="10">
        <v>0</v>
      </c>
      <c r="AC40" s="10">
        <v>0</v>
      </c>
      <c r="AD40" s="10">
        <v>0</v>
      </c>
      <c r="AE40" s="10">
        <v>0</v>
      </c>
      <c r="AF40" s="10">
        <v>0</v>
      </c>
      <c r="AG40" s="10">
        <v>0</v>
      </c>
      <c r="AH40" s="10">
        <f t="shared" si="1"/>
        <v>0</v>
      </c>
      <c r="AI40" s="10">
        <f t="shared" si="0"/>
        <v>0</v>
      </c>
    </row>
    <row r="41" spans="1:35" x14ac:dyDescent="0.25">
      <c r="A41" s="11"/>
      <c r="B41" s="27" t="s">
        <v>17</v>
      </c>
      <c r="C41" s="13" t="s">
        <v>50</v>
      </c>
      <c r="D41" s="10">
        <v>0</v>
      </c>
      <c r="E41" s="10">
        <v>0</v>
      </c>
      <c r="F41" s="10">
        <v>0</v>
      </c>
      <c r="G41" s="10">
        <v>0</v>
      </c>
      <c r="H41" s="10">
        <v>0</v>
      </c>
      <c r="I41" s="10">
        <v>0</v>
      </c>
      <c r="J41" s="10">
        <v>0</v>
      </c>
      <c r="K41" s="10">
        <v>0</v>
      </c>
      <c r="L41" s="10">
        <v>0</v>
      </c>
      <c r="M41" s="10">
        <v>0</v>
      </c>
      <c r="N41" s="10">
        <v>0</v>
      </c>
      <c r="O41" s="10">
        <v>0</v>
      </c>
      <c r="P41" s="10">
        <v>0</v>
      </c>
      <c r="Q41" s="10">
        <v>0</v>
      </c>
      <c r="R41" s="10">
        <v>3</v>
      </c>
      <c r="S41" s="10">
        <v>0</v>
      </c>
      <c r="T41" s="10">
        <v>0</v>
      </c>
      <c r="U41" s="10">
        <v>0</v>
      </c>
      <c r="V41" s="10">
        <v>0</v>
      </c>
      <c r="W41" s="10">
        <v>0</v>
      </c>
      <c r="X41" s="10">
        <v>0</v>
      </c>
      <c r="Y41" s="10">
        <v>0</v>
      </c>
      <c r="Z41" s="10">
        <v>0</v>
      </c>
      <c r="AA41" s="10">
        <v>0</v>
      </c>
      <c r="AB41" s="10">
        <v>0</v>
      </c>
      <c r="AC41" s="10">
        <v>0</v>
      </c>
      <c r="AD41" s="10">
        <v>0</v>
      </c>
      <c r="AE41" s="10">
        <v>0</v>
      </c>
      <c r="AF41" s="10">
        <v>0</v>
      </c>
      <c r="AG41" s="10">
        <v>0</v>
      </c>
      <c r="AH41" s="10">
        <f t="shared" si="1"/>
        <v>3</v>
      </c>
      <c r="AI41" s="10">
        <f t="shared" si="0"/>
        <v>0</v>
      </c>
    </row>
    <row r="42" spans="1:35" x14ac:dyDescent="0.25">
      <c r="A42" s="11"/>
      <c r="B42" s="27" t="s">
        <v>19</v>
      </c>
      <c r="C42" s="13" t="s">
        <v>51</v>
      </c>
      <c r="D42" s="10">
        <v>0</v>
      </c>
      <c r="E42" s="10">
        <v>0</v>
      </c>
      <c r="F42" s="10">
        <v>0</v>
      </c>
      <c r="G42" s="10">
        <v>0</v>
      </c>
      <c r="H42" s="10">
        <v>0</v>
      </c>
      <c r="I42" s="10">
        <v>0</v>
      </c>
      <c r="J42" s="10">
        <v>0</v>
      </c>
      <c r="K42" s="10">
        <v>0</v>
      </c>
      <c r="L42" s="10">
        <v>0</v>
      </c>
      <c r="M42" s="10">
        <v>0</v>
      </c>
      <c r="N42" s="10">
        <v>0</v>
      </c>
      <c r="O42" s="10">
        <v>0</v>
      </c>
      <c r="P42" s="10">
        <v>0</v>
      </c>
      <c r="Q42" s="10">
        <v>0</v>
      </c>
      <c r="R42" s="10">
        <v>0</v>
      </c>
      <c r="S42" s="10">
        <v>0</v>
      </c>
      <c r="T42" s="10">
        <v>0</v>
      </c>
      <c r="U42" s="10">
        <v>0</v>
      </c>
      <c r="V42" s="10">
        <v>0</v>
      </c>
      <c r="W42" s="10">
        <v>0</v>
      </c>
      <c r="X42" s="10">
        <v>0</v>
      </c>
      <c r="Y42" s="10">
        <v>0</v>
      </c>
      <c r="Z42" s="10">
        <v>0</v>
      </c>
      <c r="AA42" s="10">
        <v>0</v>
      </c>
      <c r="AB42" s="10">
        <v>0</v>
      </c>
      <c r="AC42" s="10">
        <v>0</v>
      </c>
      <c r="AD42" s="10">
        <v>0</v>
      </c>
      <c r="AE42" s="10">
        <v>0</v>
      </c>
      <c r="AF42" s="10">
        <v>0</v>
      </c>
      <c r="AG42" s="10">
        <v>0</v>
      </c>
      <c r="AH42" s="10">
        <f t="shared" si="1"/>
        <v>0</v>
      </c>
      <c r="AI42" s="10">
        <f t="shared" si="0"/>
        <v>0</v>
      </c>
    </row>
    <row r="43" spans="1:35" x14ac:dyDescent="0.25">
      <c r="A43" s="11"/>
      <c r="B43" s="27" t="s">
        <v>26</v>
      </c>
      <c r="C43" s="13" t="s">
        <v>52</v>
      </c>
      <c r="D43" s="10">
        <v>6</v>
      </c>
      <c r="E43" s="10">
        <v>2</v>
      </c>
      <c r="F43" s="10">
        <v>0</v>
      </c>
      <c r="G43" s="10">
        <v>0</v>
      </c>
      <c r="H43" s="10">
        <v>0</v>
      </c>
      <c r="I43" s="10">
        <v>0</v>
      </c>
      <c r="J43" s="10">
        <v>0</v>
      </c>
      <c r="K43" s="10">
        <v>0</v>
      </c>
      <c r="L43" s="10">
        <v>0</v>
      </c>
      <c r="M43" s="10">
        <v>0</v>
      </c>
      <c r="N43" s="10">
        <v>3</v>
      </c>
      <c r="O43" s="10">
        <v>0</v>
      </c>
      <c r="P43" s="10">
        <v>0</v>
      </c>
      <c r="Q43" s="10">
        <v>0</v>
      </c>
      <c r="R43" s="10">
        <v>0</v>
      </c>
      <c r="S43" s="10">
        <v>0</v>
      </c>
      <c r="T43" s="10">
        <v>0</v>
      </c>
      <c r="U43" s="10">
        <v>0</v>
      </c>
      <c r="V43" s="10">
        <v>0</v>
      </c>
      <c r="W43" s="10">
        <v>0</v>
      </c>
      <c r="X43" s="10">
        <v>0</v>
      </c>
      <c r="Y43" s="10">
        <v>0</v>
      </c>
      <c r="Z43" s="10">
        <v>0</v>
      </c>
      <c r="AA43" s="10">
        <v>0</v>
      </c>
      <c r="AB43" s="10">
        <v>0</v>
      </c>
      <c r="AC43" s="10">
        <v>4</v>
      </c>
      <c r="AD43" s="10">
        <v>0</v>
      </c>
      <c r="AE43" s="10">
        <v>0</v>
      </c>
      <c r="AF43" s="10">
        <v>0</v>
      </c>
      <c r="AG43" s="10">
        <v>0</v>
      </c>
      <c r="AH43" s="10">
        <f t="shared" si="1"/>
        <v>9</v>
      </c>
      <c r="AI43" s="10">
        <f t="shared" si="0"/>
        <v>6</v>
      </c>
    </row>
    <row r="44" spans="1:35" x14ac:dyDescent="0.25">
      <c r="A44" s="11"/>
      <c r="B44" s="27" t="s">
        <v>28</v>
      </c>
      <c r="C44" s="13" t="s">
        <v>53</v>
      </c>
      <c r="D44" s="10">
        <v>4</v>
      </c>
      <c r="E44" s="10">
        <v>3</v>
      </c>
      <c r="F44" s="10">
        <v>0</v>
      </c>
      <c r="G44" s="10">
        <v>3</v>
      </c>
      <c r="H44" s="10">
        <v>5</v>
      </c>
      <c r="I44" s="10">
        <v>0</v>
      </c>
      <c r="J44" s="10">
        <v>1</v>
      </c>
      <c r="K44" s="10">
        <v>0</v>
      </c>
      <c r="L44" s="10">
        <v>0</v>
      </c>
      <c r="M44" s="10">
        <v>0</v>
      </c>
      <c r="N44" s="10">
        <v>0</v>
      </c>
      <c r="O44" s="10">
        <v>0</v>
      </c>
      <c r="P44" s="10">
        <v>0</v>
      </c>
      <c r="Q44" s="10">
        <v>0</v>
      </c>
      <c r="R44" s="10">
        <v>0</v>
      </c>
      <c r="S44" s="10">
        <v>0</v>
      </c>
      <c r="T44" s="10">
        <v>0</v>
      </c>
      <c r="U44" s="10">
        <v>0</v>
      </c>
      <c r="V44" s="10">
        <v>1</v>
      </c>
      <c r="W44" s="10">
        <v>0</v>
      </c>
      <c r="X44" s="10">
        <v>0</v>
      </c>
      <c r="Y44" s="10">
        <v>3</v>
      </c>
      <c r="Z44" s="10">
        <v>0</v>
      </c>
      <c r="AA44" s="10">
        <v>0</v>
      </c>
      <c r="AB44" s="10">
        <v>0</v>
      </c>
      <c r="AC44" s="10">
        <v>0</v>
      </c>
      <c r="AD44" s="10">
        <v>3</v>
      </c>
      <c r="AE44" s="10">
        <v>0</v>
      </c>
      <c r="AF44" s="10">
        <v>0</v>
      </c>
      <c r="AG44" s="10">
        <v>0</v>
      </c>
      <c r="AH44" s="10">
        <f t="shared" si="1"/>
        <v>14</v>
      </c>
      <c r="AI44" s="10">
        <f t="shared" si="0"/>
        <v>9</v>
      </c>
    </row>
    <row r="45" spans="1:35" x14ac:dyDescent="0.25">
      <c r="A45" s="11"/>
      <c r="B45" s="27" t="s">
        <v>54</v>
      </c>
      <c r="C45" s="13" t="s">
        <v>55</v>
      </c>
      <c r="D45" s="10">
        <v>4</v>
      </c>
      <c r="E45" s="10">
        <v>4</v>
      </c>
      <c r="F45" s="10">
        <v>0</v>
      </c>
      <c r="G45" s="10">
        <v>0</v>
      </c>
      <c r="H45" s="10">
        <v>0</v>
      </c>
      <c r="I45" s="10">
        <v>0</v>
      </c>
      <c r="J45" s="10">
        <v>0</v>
      </c>
      <c r="K45" s="10">
        <v>0</v>
      </c>
      <c r="L45" s="10">
        <v>0</v>
      </c>
      <c r="M45" s="10">
        <v>0</v>
      </c>
      <c r="N45" s="10">
        <v>7</v>
      </c>
      <c r="O45" s="10">
        <v>0</v>
      </c>
      <c r="P45" s="10">
        <v>0</v>
      </c>
      <c r="Q45" s="10">
        <v>0</v>
      </c>
      <c r="R45" s="10">
        <v>0</v>
      </c>
      <c r="S45" s="10">
        <v>0</v>
      </c>
      <c r="T45" s="10">
        <v>0</v>
      </c>
      <c r="U45" s="10">
        <v>0</v>
      </c>
      <c r="V45" s="10">
        <v>0</v>
      </c>
      <c r="W45" s="10">
        <v>0</v>
      </c>
      <c r="X45" s="10">
        <v>0</v>
      </c>
      <c r="Y45" s="10">
        <v>0</v>
      </c>
      <c r="Z45" s="10">
        <v>0</v>
      </c>
      <c r="AA45" s="10">
        <v>0</v>
      </c>
      <c r="AB45" s="10">
        <v>0</v>
      </c>
      <c r="AC45" s="10">
        <v>5</v>
      </c>
      <c r="AD45" s="10">
        <v>0</v>
      </c>
      <c r="AE45" s="10">
        <v>0</v>
      </c>
      <c r="AF45" s="10">
        <v>0</v>
      </c>
      <c r="AG45" s="10">
        <v>0</v>
      </c>
      <c r="AH45" s="10">
        <f t="shared" si="1"/>
        <v>11</v>
      </c>
      <c r="AI45" s="10">
        <f t="shared" si="0"/>
        <v>9</v>
      </c>
    </row>
    <row r="46" spans="1:35" x14ac:dyDescent="0.25">
      <c r="A46" s="11"/>
      <c r="B46" s="27" t="s">
        <v>56</v>
      </c>
      <c r="C46" s="13" t="s">
        <v>57</v>
      </c>
      <c r="D46" s="10">
        <v>11</v>
      </c>
      <c r="E46" s="10">
        <v>4</v>
      </c>
      <c r="F46" s="10">
        <v>0</v>
      </c>
      <c r="G46" s="10">
        <v>0</v>
      </c>
      <c r="H46" s="10">
        <v>0</v>
      </c>
      <c r="I46" s="10">
        <v>0</v>
      </c>
      <c r="J46" s="10">
        <v>0</v>
      </c>
      <c r="K46" s="10">
        <v>0</v>
      </c>
      <c r="L46" s="10">
        <v>0</v>
      </c>
      <c r="M46" s="10">
        <v>0</v>
      </c>
      <c r="N46" s="10">
        <v>15</v>
      </c>
      <c r="O46" s="10">
        <v>0</v>
      </c>
      <c r="P46" s="10">
        <v>0</v>
      </c>
      <c r="Q46" s="10">
        <v>0</v>
      </c>
      <c r="R46" s="10">
        <v>0</v>
      </c>
      <c r="S46" s="10">
        <v>0</v>
      </c>
      <c r="T46" s="10">
        <v>0</v>
      </c>
      <c r="U46" s="10">
        <v>0</v>
      </c>
      <c r="V46" s="10">
        <v>0</v>
      </c>
      <c r="W46" s="10">
        <v>0</v>
      </c>
      <c r="X46" s="10">
        <v>0</v>
      </c>
      <c r="Y46" s="10">
        <v>0</v>
      </c>
      <c r="Z46" s="10">
        <v>0</v>
      </c>
      <c r="AA46" s="10">
        <v>0</v>
      </c>
      <c r="AB46" s="10">
        <v>0</v>
      </c>
      <c r="AC46" s="10">
        <v>6</v>
      </c>
      <c r="AD46" s="10">
        <v>0</v>
      </c>
      <c r="AE46" s="10">
        <v>0</v>
      </c>
      <c r="AF46" s="10">
        <v>0</v>
      </c>
      <c r="AG46" s="10">
        <v>0</v>
      </c>
      <c r="AH46" s="10">
        <f t="shared" si="1"/>
        <v>26</v>
      </c>
      <c r="AI46" s="10">
        <f t="shared" si="0"/>
        <v>10</v>
      </c>
    </row>
    <row r="47" spans="1:35" x14ac:dyDescent="0.25">
      <c r="A47" s="11"/>
      <c r="B47" s="27" t="s">
        <v>58</v>
      </c>
      <c r="C47" s="13" t="s">
        <v>59</v>
      </c>
      <c r="D47" s="10">
        <v>56</v>
      </c>
      <c r="E47" s="10">
        <v>21</v>
      </c>
      <c r="F47" s="10">
        <v>0</v>
      </c>
      <c r="G47" s="10">
        <v>28</v>
      </c>
      <c r="H47" s="10">
        <v>30</v>
      </c>
      <c r="I47" s="10">
        <v>0</v>
      </c>
      <c r="J47" s="10">
        <v>19</v>
      </c>
      <c r="K47" s="10">
        <v>0</v>
      </c>
      <c r="L47" s="10">
        <v>15</v>
      </c>
      <c r="M47" s="10">
        <v>0</v>
      </c>
      <c r="N47" s="10">
        <v>0</v>
      </c>
      <c r="O47" s="10">
        <v>0</v>
      </c>
      <c r="P47" s="10">
        <v>0</v>
      </c>
      <c r="Q47" s="10">
        <v>19</v>
      </c>
      <c r="R47" s="10">
        <v>0</v>
      </c>
      <c r="S47" s="10">
        <v>0</v>
      </c>
      <c r="T47" s="10">
        <v>3</v>
      </c>
      <c r="U47" s="10">
        <v>4</v>
      </c>
      <c r="V47" s="10">
        <v>4</v>
      </c>
      <c r="W47" s="10">
        <v>10</v>
      </c>
      <c r="X47" s="10">
        <v>0</v>
      </c>
      <c r="Y47" s="10">
        <v>21</v>
      </c>
      <c r="Z47" s="10">
        <v>42</v>
      </c>
      <c r="AA47" s="10">
        <v>0</v>
      </c>
      <c r="AB47" s="10">
        <v>0</v>
      </c>
      <c r="AC47" s="10">
        <v>0</v>
      </c>
      <c r="AD47" s="10">
        <v>64</v>
      </c>
      <c r="AE47" s="10">
        <v>0</v>
      </c>
      <c r="AF47" s="10">
        <v>0</v>
      </c>
      <c r="AG47" s="10">
        <v>0</v>
      </c>
      <c r="AH47" s="10">
        <f t="shared" si="1"/>
        <v>233</v>
      </c>
      <c r="AI47" s="10">
        <f t="shared" si="0"/>
        <v>103</v>
      </c>
    </row>
    <row r="48" spans="1:35" x14ac:dyDescent="0.25">
      <c r="A48" s="11"/>
      <c r="B48" s="27" t="s">
        <v>60</v>
      </c>
      <c r="C48" s="13" t="s">
        <v>61</v>
      </c>
      <c r="D48" s="10">
        <v>18</v>
      </c>
      <c r="E48" s="10">
        <v>7</v>
      </c>
      <c r="F48" s="10">
        <v>0</v>
      </c>
      <c r="G48" s="10">
        <v>6</v>
      </c>
      <c r="H48" s="10">
        <v>11</v>
      </c>
      <c r="I48" s="10">
        <v>0</v>
      </c>
      <c r="J48" s="10">
        <v>18</v>
      </c>
      <c r="K48" s="10">
        <v>0</v>
      </c>
      <c r="L48" s="10">
        <v>26</v>
      </c>
      <c r="M48" s="10">
        <v>0</v>
      </c>
      <c r="N48" s="10">
        <v>0</v>
      </c>
      <c r="O48" s="10">
        <v>0</v>
      </c>
      <c r="P48" s="10">
        <v>0</v>
      </c>
      <c r="Q48" s="10">
        <v>19</v>
      </c>
      <c r="R48" s="10">
        <v>0</v>
      </c>
      <c r="S48" s="10">
        <v>0</v>
      </c>
      <c r="T48" s="10">
        <v>2</v>
      </c>
      <c r="U48" s="10">
        <v>1</v>
      </c>
      <c r="V48" s="10">
        <v>5</v>
      </c>
      <c r="W48" s="10">
        <v>0</v>
      </c>
      <c r="X48" s="10">
        <v>0</v>
      </c>
      <c r="Y48" s="10">
        <v>7</v>
      </c>
      <c r="Z48" s="10">
        <v>8</v>
      </c>
      <c r="AA48" s="10">
        <v>0</v>
      </c>
      <c r="AB48" s="10">
        <v>0</v>
      </c>
      <c r="AC48" s="10">
        <v>0</v>
      </c>
      <c r="AD48" s="10">
        <v>19</v>
      </c>
      <c r="AE48" s="10">
        <v>0</v>
      </c>
      <c r="AF48" s="10">
        <v>0</v>
      </c>
      <c r="AG48" s="10">
        <v>0</v>
      </c>
      <c r="AH48" s="10">
        <f t="shared" si="1"/>
        <v>107</v>
      </c>
      <c r="AI48" s="10">
        <f t="shared" si="0"/>
        <v>40</v>
      </c>
    </row>
    <row r="49" spans="1:35" x14ac:dyDescent="0.25">
      <c r="A49" s="11"/>
      <c r="B49" s="27"/>
      <c r="C49" s="13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</row>
    <row r="50" spans="1:35" x14ac:dyDescent="0.25">
      <c r="A50" s="11" t="s">
        <v>62</v>
      </c>
      <c r="B50" s="14" t="s">
        <v>63</v>
      </c>
      <c r="C50" s="13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</row>
    <row r="51" spans="1:35" x14ac:dyDescent="0.25">
      <c r="A51" s="11"/>
      <c r="B51" s="27" t="s">
        <v>15</v>
      </c>
      <c r="C51" s="13" t="s">
        <v>64</v>
      </c>
      <c r="D51" s="10">
        <v>43</v>
      </c>
      <c r="E51" s="10">
        <v>17</v>
      </c>
      <c r="F51" s="10">
        <v>0</v>
      </c>
      <c r="G51" s="10">
        <v>9</v>
      </c>
      <c r="H51" s="10">
        <v>18</v>
      </c>
      <c r="I51" s="10">
        <v>0</v>
      </c>
      <c r="J51" s="10">
        <v>16</v>
      </c>
      <c r="K51" s="10">
        <v>0</v>
      </c>
      <c r="L51" s="10">
        <v>25</v>
      </c>
      <c r="M51" s="10">
        <v>0</v>
      </c>
      <c r="N51" s="10">
        <v>12</v>
      </c>
      <c r="O51" s="10">
        <v>0</v>
      </c>
      <c r="P51" s="10">
        <v>0</v>
      </c>
      <c r="Q51" s="10">
        <v>33</v>
      </c>
      <c r="R51" s="10">
        <v>0</v>
      </c>
      <c r="S51" s="10">
        <v>0</v>
      </c>
      <c r="T51" s="10">
        <v>2</v>
      </c>
      <c r="U51" s="10">
        <v>4</v>
      </c>
      <c r="V51" s="10">
        <v>7</v>
      </c>
      <c r="W51" s="10">
        <v>7</v>
      </c>
      <c r="X51" s="10">
        <v>0</v>
      </c>
      <c r="Y51" s="10">
        <v>10</v>
      </c>
      <c r="Z51" s="10">
        <v>27</v>
      </c>
      <c r="AA51" s="10">
        <v>0</v>
      </c>
      <c r="AB51" s="10">
        <v>0</v>
      </c>
      <c r="AC51" s="10">
        <v>6</v>
      </c>
      <c r="AD51" s="10">
        <v>39</v>
      </c>
      <c r="AE51" s="10">
        <v>0</v>
      </c>
      <c r="AF51" s="10">
        <v>0</v>
      </c>
      <c r="AG51" s="10">
        <v>0</v>
      </c>
      <c r="AH51" s="10">
        <f t="shared" si="1"/>
        <v>189</v>
      </c>
      <c r="AI51" s="10">
        <f t="shared" si="0"/>
        <v>86</v>
      </c>
    </row>
    <row r="52" spans="1:35" x14ac:dyDescent="0.25">
      <c r="A52" s="11"/>
      <c r="B52" s="27" t="s">
        <v>17</v>
      </c>
      <c r="C52" s="13" t="s">
        <v>65</v>
      </c>
      <c r="D52" s="10">
        <v>4</v>
      </c>
      <c r="E52" s="10">
        <v>5</v>
      </c>
      <c r="F52" s="10">
        <v>0</v>
      </c>
      <c r="G52" s="10">
        <v>4</v>
      </c>
      <c r="H52" s="10">
        <v>6</v>
      </c>
      <c r="I52" s="10">
        <v>0</v>
      </c>
      <c r="J52" s="10">
        <v>3</v>
      </c>
      <c r="K52" s="10">
        <v>0</v>
      </c>
      <c r="L52" s="10">
        <v>5</v>
      </c>
      <c r="M52" s="10">
        <v>0</v>
      </c>
      <c r="N52" s="10">
        <v>0</v>
      </c>
      <c r="O52" s="10">
        <v>0</v>
      </c>
      <c r="P52" s="10">
        <v>0</v>
      </c>
      <c r="Q52" s="10">
        <v>2</v>
      </c>
      <c r="R52" s="10">
        <v>0</v>
      </c>
      <c r="S52" s="10">
        <v>0</v>
      </c>
      <c r="T52" s="10">
        <v>0</v>
      </c>
      <c r="U52" s="10">
        <v>0</v>
      </c>
      <c r="V52" s="10">
        <v>0</v>
      </c>
      <c r="W52" s="10">
        <v>1</v>
      </c>
      <c r="X52" s="10">
        <v>0</v>
      </c>
      <c r="Y52" s="10">
        <v>4</v>
      </c>
      <c r="Z52" s="10">
        <v>2</v>
      </c>
      <c r="AA52" s="10">
        <v>0</v>
      </c>
      <c r="AB52" s="10">
        <v>0</v>
      </c>
      <c r="AC52" s="10">
        <v>2</v>
      </c>
      <c r="AD52" s="10">
        <v>4</v>
      </c>
      <c r="AE52" s="10">
        <v>0</v>
      </c>
      <c r="AF52" s="10">
        <v>0</v>
      </c>
      <c r="AG52" s="10">
        <v>0</v>
      </c>
      <c r="AH52" s="10">
        <f t="shared" si="1"/>
        <v>24</v>
      </c>
      <c r="AI52" s="10">
        <f t="shared" si="0"/>
        <v>18</v>
      </c>
    </row>
    <row r="53" spans="1:35" x14ac:dyDescent="0.25">
      <c r="A53" s="11"/>
      <c r="B53" s="27" t="s">
        <v>19</v>
      </c>
      <c r="C53" s="13" t="s">
        <v>66</v>
      </c>
      <c r="D53" s="10">
        <v>5</v>
      </c>
      <c r="E53" s="10">
        <v>1</v>
      </c>
      <c r="F53" s="10">
        <v>0</v>
      </c>
      <c r="G53" s="10">
        <v>0</v>
      </c>
      <c r="H53" s="10">
        <v>3</v>
      </c>
      <c r="I53" s="10">
        <v>0</v>
      </c>
      <c r="J53" s="10">
        <v>2</v>
      </c>
      <c r="K53" s="10">
        <v>0</v>
      </c>
      <c r="L53" s="10">
        <v>6</v>
      </c>
      <c r="M53" s="10">
        <v>0</v>
      </c>
      <c r="N53" s="10">
        <v>0</v>
      </c>
      <c r="O53" s="10">
        <v>0</v>
      </c>
      <c r="P53" s="10">
        <v>0</v>
      </c>
      <c r="Q53" s="10">
        <v>0</v>
      </c>
      <c r="R53" s="10">
        <v>0</v>
      </c>
      <c r="S53" s="10">
        <v>0</v>
      </c>
      <c r="T53" s="10">
        <v>1</v>
      </c>
      <c r="U53" s="10">
        <v>0</v>
      </c>
      <c r="V53" s="10">
        <v>1</v>
      </c>
      <c r="W53" s="10">
        <v>0</v>
      </c>
      <c r="X53" s="10">
        <v>0</v>
      </c>
      <c r="Y53" s="10">
        <v>2</v>
      </c>
      <c r="Z53" s="10">
        <v>3</v>
      </c>
      <c r="AA53" s="10">
        <v>0</v>
      </c>
      <c r="AB53" s="10">
        <v>0</v>
      </c>
      <c r="AC53" s="10">
        <v>0</v>
      </c>
      <c r="AD53" s="10">
        <v>6</v>
      </c>
      <c r="AE53" s="10">
        <v>0</v>
      </c>
      <c r="AF53" s="10">
        <v>0</v>
      </c>
      <c r="AG53" s="10">
        <v>0</v>
      </c>
      <c r="AH53" s="10">
        <f t="shared" si="1"/>
        <v>27</v>
      </c>
      <c r="AI53" s="10">
        <f t="shared" si="0"/>
        <v>3</v>
      </c>
    </row>
    <row r="54" spans="1:35" x14ac:dyDescent="0.25">
      <c r="A54" s="11"/>
      <c r="B54" s="27" t="s">
        <v>26</v>
      </c>
      <c r="C54" s="13" t="s">
        <v>67</v>
      </c>
      <c r="D54" s="10">
        <v>8</v>
      </c>
      <c r="E54" s="10">
        <v>2</v>
      </c>
      <c r="F54" s="10">
        <v>0</v>
      </c>
      <c r="G54" s="10">
        <v>1</v>
      </c>
      <c r="H54" s="10">
        <v>0</v>
      </c>
      <c r="I54" s="10">
        <v>0</v>
      </c>
      <c r="J54" s="10">
        <v>0</v>
      </c>
      <c r="K54" s="10">
        <v>0</v>
      </c>
      <c r="L54" s="10">
        <v>0</v>
      </c>
      <c r="M54" s="10">
        <v>0</v>
      </c>
      <c r="N54" s="10">
        <v>1</v>
      </c>
      <c r="O54" s="10">
        <v>0</v>
      </c>
      <c r="P54" s="10">
        <v>0</v>
      </c>
      <c r="Q54" s="10">
        <v>0</v>
      </c>
      <c r="R54" s="10">
        <v>0</v>
      </c>
      <c r="S54" s="10">
        <v>0</v>
      </c>
      <c r="T54" s="10">
        <v>0</v>
      </c>
      <c r="U54" s="10">
        <v>1</v>
      </c>
      <c r="V54" s="10">
        <v>0</v>
      </c>
      <c r="W54" s="10">
        <v>0</v>
      </c>
      <c r="X54" s="10">
        <v>0</v>
      </c>
      <c r="Y54" s="10">
        <v>1</v>
      </c>
      <c r="Z54" s="10">
        <v>1</v>
      </c>
      <c r="AA54" s="10">
        <v>0</v>
      </c>
      <c r="AB54" s="10">
        <v>0</v>
      </c>
      <c r="AC54" s="10">
        <v>1</v>
      </c>
      <c r="AD54" s="10">
        <v>4</v>
      </c>
      <c r="AE54" s="10">
        <v>0</v>
      </c>
      <c r="AF54" s="10">
        <v>0</v>
      </c>
      <c r="AG54" s="10">
        <v>0</v>
      </c>
      <c r="AH54" s="10">
        <f t="shared" si="1"/>
        <v>14</v>
      </c>
      <c r="AI54" s="10">
        <f t="shared" si="0"/>
        <v>6</v>
      </c>
    </row>
    <row r="55" spans="1:35" x14ac:dyDescent="0.25">
      <c r="A55" s="11"/>
      <c r="B55" s="27" t="s">
        <v>54</v>
      </c>
      <c r="C55" s="13" t="s">
        <v>68</v>
      </c>
      <c r="D55" s="10">
        <v>3</v>
      </c>
      <c r="E55" s="10">
        <v>2</v>
      </c>
      <c r="F55" s="10">
        <v>0</v>
      </c>
      <c r="G55" s="10">
        <v>5</v>
      </c>
      <c r="H55" s="10">
        <v>6</v>
      </c>
      <c r="I55" s="10">
        <v>0</v>
      </c>
      <c r="J55" s="10">
        <v>0</v>
      </c>
      <c r="K55" s="10">
        <v>0</v>
      </c>
      <c r="L55" s="10">
        <v>0</v>
      </c>
      <c r="M55" s="10">
        <v>0</v>
      </c>
      <c r="N55" s="10">
        <v>0</v>
      </c>
      <c r="O55" s="10">
        <v>0</v>
      </c>
      <c r="P55" s="10">
        <v>0</v>
      </c>
      <c r="Q55" s="10">
        <v>0</v>
      </c>
      <c r="R55" s="10">
        <v>0</v>
      </c>
      <c r="S55" s="10">
        <v>0</v>
      </c>
      <c r="T55" s="10">
        <v>0</v>
      </c>
      <c r="U55" s="10">
        <v>0</v>
      </c>
      <c r="V55" s="10">
        <v>0</v>
      </c>
      <c r="W55" s="10">
        <v>0</v>
      </c>
      <c r="X55" s="10">
        <v>0</v>
      </c>
      <c r="Y55" s="10">
        <v>1</v>
      </c>
      <c r="Z55" s="10">
        <v>3</v>
      </c>
      <c r="AA55" s="10">
        <v>0</v>
      </c>
      <c r="AB55" s="10">
        <v>0</v>
      </c>
      <c r="AC55" s="10">
        <v>0</v>
      </c>
      <c r="AD55" s="10">
        <v>6</v>
      </c>
      <c r="AE55" s="10">
        <v>0</v>
      </c>
      <c r="AF55" s="10">
        <v>0</v>
      </c>
      <c r="AG55" s="10">
        <v>0</v>
      </c>
      <c r="AH55" s="10">
        <f t="shared" si="1"/>
        <v>18</v>
      </c>
      <c r="AI55" s="10">
        <f t="shared" si="0"/>
        <v>8</v>
      </c>
    </row>
    <row r="56" spans="1:35" x14ac:dyDescent="0.25">
      <c r="A56" s="11"/>
      <c r="B56" s="27" t="s">
        <v>56</v>
      </c>
      <c r="C56" s="13" t="s">
        <v>69</v>
      </c>
      <c r="D56" s="10">
        <v>12</v>
      </c>
      <c r="E56" s="10">
        <v>5</v>
      </c>
      <c r="F56" s="10">
        <v>0</v>
      </c>
      <c r="G56" s="10">
        <v>3</v>
      </c>
      <c r="H56" s="10">
        <v>4</v>
      </c>
      <c r="I56" s="10">
        <v>0</v>
      </c>
      <c r="J56" s="10">
        <v>4</v>
      </c>
      <c r="K56" s="10">
        <v>0</v>
      </c>
      <c r="L56" s="10">
        <v>2</v>
      </c>
      <c r="M56" s="10">
        <v>0</v>
      </c>
      <c r="N56" s="10">
        <v>1</v>
      </c>
      <c r="O56" s="10">
        <v>0</v>
      </c>
      <c r="P56" s="10">
        <v>0</v>
      </c>
      <c r="Q56" s="10">
        <v>1</v>
      </c>
      <c r="R56" s="10">
        <v>0</v>
      </c>
      <c r="S56" s="10">
        <v>0</v>
      </c>
      <c r="T56" s="10">
        <v>0</v>
      </c>
      <c r="U56" s="10">
        <v>0</v>
      </c>
      <c r="V56" s="10">
        <v>2</v>
      </c>
      <c r="W56" s="10">
        <v>0</v>
      </c>
      <c r="X56" s="10">
        <v>0</v>
      </c>
      <c r="Y56" s="10">
        <v>3</v>
      </c>
      <c r="Z56" s="10">
        <v>3</v>
      </c>
      <c r="AA56" s="10">
        <v>0</v>
      </c>
      <c r="AB56" s="10">
        <v>0</v>
      </c>
      <c r="AC56" s="10">
        <v>2</v>
      </c>
      <c r="AD56" s="10">
        <v>9</v>
      </c>
      <c r="AE56" s="10">
        <v>0</v>
      </c>
      <c r="AF56" s="10">
        <v>0</v>
      </c>
      <c r="AG56" s="10">
        <v>0</v>
      </c>
      <c r="AH56" s="10">
        <f t="shared" si="1"/>
        <v>37</v>
      </c>
      <c r="AI56" s="10">
        <f t="shared" si="0"/>
        <v>14</v>
      </c>
    </row>
    <row r="57" spans="1:35" x14ac:dyDescent="0.25">
      <c r="A57" s="11"/>
      <c r="B57" s="27" t="s">
        <v>58</v>
      </c>
      <c r="C57" s="13" t="s">
        <v>70</v>
      </c>
      <c r="D57" s="10">
        <v>8</v>
      </c>
      <c r="E57" s="10">
        <v>1</v>
      </c>
      <c r="F57" s="10">
        <v>0</v>
      </c>
      <c r="G57" s="10">
        <v>5</v>
      </c>
      <c r="H57" s="10">
        <v>5</v>
      </c>
      <c r="I57" s="10">
        <v>0</v>
      </c>
      <c r="J57" s="10">
        <v>4</v>
      </c>
      <c r="K57" s="10">
        <v>0</v>
      </c>
      <c r="L57" s="10">
        <v>2</v>
      </c>
      <c r="M57" s="10">
        <v>0</v>
      </c>
      <c r="N57" s="10">
        <v>3</v>
      </c>
      <c r="O57" s="10">
        <v>0</v>
      </c>
      <c r="P57" s="10">
        <v>0</v>
      </c>
      <c r="Q57" s="10">
        <v>1</v>
      </c>
      <c r="R57" s="10">
        <v>3</v>
      </c>
      <c r="S57" s="10">
        <v>0</v>
      </c>
      <c r="T57" s="10">
        <v>0</v>
      </c>
      <c r="U57" s="10">
        <v>0</v>
      </c>
      <c r="V57" s="10">
        <v>0</v>
      </c>
      <c r="W57" s="10">
        <v>1</v>
      </c>
      <c r="X57" s="10">
        <v>0</v>
      </c>
      <c r="Y57" s="10">
        <v>1</v>
      </c>
      <c r="Z57" s="10">
        <v>4</v>
      </c>
      <c r="AA57" s="10">
        <v>0</v>
      </c>
      <c r="AB57" s="10">
        <v>0</v>
      </c>
      <c r="AC57" s="10">
        <v>1</v>
      </c>
      <c r="AD57" s="10">
        <v>8</v>
      </c>
      <c r="AE57" s="10">
        <v>0</v>
      </c>
      <c r="AF57" s="10">
        <v>0</v>
      </c>
      <c r="AG57" s="10">
        <v>0</v>
      </c>
      <c r="AH57" s="10">
        <f t="shared" si="1"/>
        <v>37</v>
      </c>
      <c r="AI57" s="10">
        <f t="shared" si="0"/>
        <v>10</v>
      </c>
    </row>
    <row r="58" spans="1:35" x14ac:dyDescent="0.25">
      <c r="A58" s="11"/>
      <c r="B58" s="27" t="s">
        <v>60</v>
      </c>
      <c r="C58" s="13" t="s">
        <v>71</v>
      </c>
      <c r="D58" s="10">
        <v>6</v>
      </c>
      <c r="E58" s="10">
        <v>2</v>
      </c>
      <c r="F58" s="10">
        <v>0</v>
      </c>
      <c r="G58" s="10">
        <v>2</v>
      </c>
      <c r="H58" s="10">
        <v>4</v>
      </c>
      <c r="I58" s="10">
        <v>0</v>
      </c>
      <c r="J58" s="10">
        <v>1</v>
      </c>
      <c r="K58" s="10">
        <v>0</v>
      </c>
      <c r="L58" s="10">
        <v>1</v>
      </c>
      <c r="M58" s="10">
        <v>0</v>
      </c>
      <c r="N58" s="10">
        <v>2</v>
      </c>
      <c r="O58" s="10">
        <v>0</v>
      </c>
      <c r="P58" s="10">
        <v>0</v>
      </c>
      <c r="Q58" s="10">
        <v>0</v>
      </c>
      <c r="R58" s="10">
        <v>0</v>
      </c>
      <c r="S58" s="10">
        <v>0</v>
      </c>
      <c r="T58" s="10">
        <v>2</v>
      </c>
      <c r="U58" s="10">
        <v>0</v>
      </c>
      <c r="V58" s="10">
        <v>0</v>
      </c>
      <c r="W58" s="10">
        <v>0</v>
      </c>
      <c r="X58" s="10">
        <v>0</v>
      </c>
      <c r="Y58" s="10">
        <v>2</v>
      </c>
      <c r="Z58" s="10">
        <v>2</v>
      </c>
      <c r="AA58" s="10">
        <v>0</v>
      </c>
      <c r="AB58" s="10">
        <v>0</v>
      </c>
      <c r="AC58" s="10">
        <v>1</v>
      </c>
      <c r="AD58" s="10">
        <v>4</v>
      </c>
      <c r="AE58" s="10">
        <v>0</v>
      </c>
      <c r="AF58" s="10">
        <v>0</v>
      </c>
      <c r="AG58" s="10">
        <v>0</v>
      </c>
      <c r="AH58" s="10">
        <f t="shared" si="1"/>
        <v>22</v>
      </c>
      <c r="AI58" s="10">
        <f t="shared" si="0"/>
        <v>7</v>
      </c>
    </row>
    <row r="59" spans="1:35" x14ac:dyDescent="0.25">
      <c r="A59" s="11"/>
      <c r="B59" s="27" t="s">
        <v>72</v>
      </c>
      <c r="C59" s="13" t="s">
        <v>73</v>
      </c>
      <c r="D59" s="10">
        <v>5</v>
      </c>
      <c r="E59" s="10">
        <v>5</v>
      </c>
      <c r="F59" s="10">
        <v>0</v>
      </c>
      <c r="G59" s="10">
        <v>4</v>
      </c>
      <c r="H59" s="10">
        <v>0</v>
      </c>
      <c r="I59" s="10">
        <v>0</v>
      </c>
      <c r="J59" s="10">
        <v>2</v>
      </c>
      <c r="K59" s="10">
        <v>0</v>
      </c>
      <c r="L59" s="10">
        <v>0</v>
      </c>
      <c r="M59" s="10">
        <v>0</v>
      </c>
      <c r="N59" s="10">
        <v>3</v>
      </c>
      <c r="O59" s="10">
        <v>0</v>
      </c>
      <c r="P59" s="10">
        <v>0</v>
      </c>
      <c r="Q59" s="10">
        <v>1</v>
      </c>
      <c r="R59" s="10">
        <v>0</v>
      </c>
      <c r="S59" s="10">
        <v>0</v>
      </c>
      <c r="T59" s="10">
        <v>0</v>
      </c>
      <c r="U59" s="10">
        <v>0</v>
      </c>
      <c r="V59" s="10">
        <v>0</v>
      </c>
      <c r="W59" s="10">
        <v>1</v>
      </c>
      <c r="X59" s="10">
        <v>0</v>
      </c>
      <c r="Y59" s="10">
        <v>5</v>
      </c>
      <c r="Z59" s="10">
        <v>1</v>
      </c>
      <c r="AA59" s="10">
        <v>0</v>
      </c>
      <c r="AB59" s="10">
        <v>0</v>
      </c>
      <c r="AC59" s="10">
        <v>0</v>
      </c>
      <c r="AD59" s="10">
        <v>4</v>
      </c>
      <c r="AE59" s="10">
        <v>0</v>
      </c>
      <c r="AF59" s="10">
        <v>0</v>
      </c>
      <c r="AG59" s="10">
        <v>0</v>
      </c>
      <c r="AH59" s="10">
        <f t="shared" si="1"/>
        <v>15</v>
      </c>
      <c r="AI59" s="10">
        <f t="shared" si="0"/>
        <v>16</v>
      </c>
    </row>
    <row r="60" spans="1:35" x14ac:dyDescent="0.25">
      <c r="A60" s="11"/>
      <c r="B60" s="27" t="s">
        <v>74</v>
      </c>
      <c r="C60" s="13" t="s">
        <v>75</v>
      </c>
      <c r="D60" s="10">
        <v>3</v>
      </c>
      <c r="E60" s="10">
        <v>1</v>
      </c>
      <c r="F60" s="10">
        <v>0</v>
      </c>
      <c r="G60" s="10">
        <v>4</v>
      </c>
      <c r="H60" s="10">
        <v>0</v>
      </c>
      <c r="I60" s="10">
        <v>0</v>
      </c>
      <c r="J60" s="10">
        <v>1</v>
      </c>
      <c r="K60" s="10">
        <v>0</v>
      </c>
      <c r="L60" s="10">
        <v>0</v>
      </c>
      <c r="M60" s="10">
        <v>0</v>
      </c>
      <c r="N60" s="10">
        <v>2</v>
      </c>
      <c r="O60" s="10">
        <v>0</v>
      </c>
      <c r="P60" s="10">
        <v>0</v>
      </c>
      <c r="Q60" s="10">
        <v>0</v>
      </c>
      <c r="R60" s="10">
        <v>0</v>
      </c>
      <c r="S60" s="10">
        <v>0</v>
      </c>
      <c r="T60" s="10">
        <v>0</v>
      </c>
      <c r="U60" s="10">
        <v>0</v>
      </c>
      <c r="V60" s="10">
        <v>0</v>
      </c>
      <c r="W60" s="10">
        <v>0</v>
      </c>
      <c r="X60" s="10">
        <v>0</v>
      </c>
      <c r="Y60" s="10">
        <v>2</v>
      </c>
      <c r="Z60" s="10">
        <v>3</v>
      </c>
      <c r="AA60" s="10">
        <v>0</v>
      </c>
      <c r="AB60" s="10">
        <v>0</v>
      </c>
      <c r="AC60" s="10">
        <v>1</v>
      </c>
      <c r="AD60" s="10">
        <v>2</v>
      </c>
      <c r="AE60" s="10">
        <v>0</v>
      </c>
      <c r="AF60" s="10">
        <v>0</v>
      </c>
      <c r="AG60" s="10">
        <v>0</v>
      </c>
      <c r="AH60" s="10">
        <f t="shared" si="1"/>
        <v>11</v>
      </c>
      <c r="AI60" s="10">
        <f t="shared" si="0"/>
        <v>8</v>
      </c>
    </row>
    <row r="61" spans="1:35" x14ac:dyDescent="0.25">
      <c r="A61" s="11"/>
      <c r="B61" s="27" t="s">
        <v>76</v>
      </c>
      <c r="C61" s="13" t="s">
        <v>77</v>
      </c>
      <c r="D61" s="10">
        <v>2</v>
      </c>
      <c r="E61" s="10">
        <v>0</v>
      </c>
      <c r="F61" s="10">
        <v>0</v>
      </c>
      <c r="G61" s="10">
        <v>0</v>
      </c>
      <c r="H61" s="10">
        <v>0</v>
      </c>
      <c r="I61" s="10">
        <v>0</v>
      </c>
      <c r="J61" s="10">
        <v>1</v>
      </c>
      <c r="K61" s="10">
        <v>0</v>
      </c>
      <c r="L61" s="10">
        <v>0</v>
      </c>
      <c r="M61" s="10">
        <v>0</v>
      </c>
      <c r="N61" s="10">
        <v>1</v>
      </c>
      <c r="O61" s="10">
        <v>0</v>
      </c>
      <c r="P61" s="10">
        <v>0</v>
      </c>
      <c r="Q61" s="10">
        <v>0</v>
      </c>
      <c r="R61" s="10">
        <v>0</v>
      </c>
      <c r="S61" s="10">
        <v>0</v>
      </c>
      <c r="T61" s="10">
        <v>0</v>
      </c>
      <c r="U61" s="10">
        <v>0</v>
      </c>
      <c r="V61" s="10">
        <v>0</v>
      </c>
      <c r="W61" s="10">
        <v>0</v>
      </c>
      <c r="X61" s="10">
        <v>0</v>
      </c>
      <c r="Y61" s="10">
        <v>0</v>
      </c>
      <c r="Z61" s="10">
        <v>1</v>
      </c>
      <c r="AA61" s="10">
        <v>0</v>
      </c>
      <c r="AB61" s="10">
        <v>0</v>
      </c>
      <c r="AC61" s="10">
        <v>1</v>
      </c>
      <c r="AD61" s="10">
        <v>1</v>
      </c>
      <c r="AE61" s="10">
        <v>0</v>
      </c>
      <c r="AF61" s="10">
        <v>0</v>
      </c>
      <c r="AG61" s="10">
        <v>0</v>
      </c>
      <c r="AH61" s="10">
        <f t="shared" si="1"/>
        <v>6</v>
      </c>
      <c r="AI61" s="10">
        <f t="shared" si="0"/>
        <v>1</v>
      </c>
    </row>
    <row r="62" spans="1:35" x14ac:dyDescent="0.25">
      <c r="A62" s="11"/>
      <c r="B62" s="27" t="s">
        <v>78</v>
      </c>
      <c r="C62" s="13" t="s">
        <v>79</v>
      </c>
      <c r="D62" s="10">
        <v>0</v>
      </c>
      <c r="E62" s="10">
        <v>0</v>
      </c>
      <c r="F62" s="10">
        <v>0</v>
      </c>
      <c r="G62" s="10">
        <v>0</v>
      </c>
      <c r="H62" s="10">
        <v>0</v>
      </c>
      <c r="I62" s="10">
        <v>0</v>
      </c>
      <c r="J62" s="10">
        <v>4</v>
      </c>
      <c r="K62" s="10">
        <v>0</v>
      </c>
      <c r="L62" s="10">
        <v>0</v>
      </c>
      <c r="M62" s="10">
        <v>0</v>
      </c>
      <c r="N62" s="10">
        <v>0</v>
      </c>
      <c r="O62" s="10">
        <v>0</v>
      </c>
      <c r="P62" s="10">
        <v>0</v>
      </c>
      <c r="Q62" s="10">
        <v>0</v>
      </c>
      <c r="R62" s="10">
        <v>0</v>
      </c>
      <c r="S62" s="10">
        <v>0</v>
      </c>
      <c r="T62" s="10">
        <v>0</v>
      </c>
      <c r="U62" s="10">
        <v>0</v>
      </c>
      <c r="V62" s="10">
        <v>0</v>
      </c>
      <c r="W62" s="10">
        <v>0</v>
      </c>
      <c r="X62" s="10">
        <v>0</v>
      </c>
      <c r="Y62" s="10">
        <v>0</v>
      </c>
      <c r="Z62" s="10">
        <v>0</v>
      </c>
      <c r="AA62" s="10">
        <v>0</v>
      </c>
      <c r="AB62" s="10">
        <v>0</v>
      </c>
      <c r="AC62" s="10">
        <v>0</v>
      </c>
      <c r="AD62" s="10">
        <v>0</v>
      </c>
      <c r="AE62" s="10">
        <v>0</v>
      </c>
      <c r="AF62" s="10">
        <v>0</v>
      </c>
      <c r="AG62" s="10">
        <v>0</v>
      </c>
      <c r="AH62" s="10">
        <f t="shared" si="1"/>
        <v>4</v>
      </c>
      <c r="AI62" s="10">
        <f t="shared" si="0"/>
        <v>0</v>
      </c>
    </row>
    <row r="63" spans="1:35" x14ac:dyDescent="0.25">
      <c r="A63" s="15"/>
      <c r="B63" s="16"/>
      <c r="C63" s="17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</row>
    <row r="64" spans="1:35" x14ac:dyDescent="0.25">
      <c r="A64" s="11" t="s">
        <v>80</v>
      </c>
      <c r="B64" s="14" t="s">
        <v>81</v>
      </c>
      <c r="C64" s="13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</row>
    <row r="65" spans="1:35" x14ac:dyDescent="0.25">
      <c r="A65" s="15"/>
      <c r="B65" s="27" t="s">
        <v>82</v>
      </c>
      <c r="C65" s="13" t="s">
        <v>83</v>
      </c>
      <c r="D65" s="10">
        <v>0</v>
      </c>
      <c r="E65" s="10">
        <v>0</v>
      </c>
      <c r="F65" s="10">
        <v>0</v>
      </c>
      <c r="G65" s="10">
        <v>0</v>
      </c>
      <c r="H65" s="10">
        <v>0</v>
      </c>
      <c r="I65" s="10">
        <v>0</v>
      </c>
      <c r="J65" s="10">
        <v>0</v>
      </c>
      <c r="K65" s="10">
        <v>0</v>
      </c>
      <c r="L65" s="10">
        <v>0</v>
      </c>
      <c r="M65" s="10">
        <v>0</v>
      </c>
      <c r="N65" s="10">
        <v>0</v>
      </c>
      <c r="O65" s="10">
        <v>0</v>
      </c>
      <c r="P65" s="10">
        <v>0</v>
      </c>
      <c r="Q65" s="10">
        <v>0</v>
      </c>
      <c r="R65" s="10">
        <v>0</v>
      </c>
      <c r="S65" s="10">
        <v>0</v>
      </c>
      <c r="T65" s="10">
        <v>0</v>
      </c>
      <c r="U65" s="10">
        <v>0</v>
      </c>
      <c r="V65" s="10">
        <v>0</v>
      </c>
      <c r="W65" s="10">
        <v>0</v>
      </c>
      <c r="X65" s="10">
        <v>0</v>
      </c>
      <c r="Y65" s="10">
        <v>0</v>
      </c>
      <c r="Z65" s="10">
        <v>0</v>
      </c>
      <c r="AA65" s="10">
        <v>0</v>
      </c>
      <c r="AB65" s="10">
        <v>0</v>
      </c>
      <c r="AC65" s="10">
        <v>0</v>
      </c>
      <c r="AD65" s="10">
        <v>0</v>
      </c>
      <c r="AE65" s="10">
        <v>0</v>
      </c>
      <c r="AF65" s="10">
        <v>0</v>
      </c>
      <c r="AG65" s="10">
        <v>0</v>
      </c>
      <c r="AH65" s="10">
        <f t="shared" si="1"/>
        <v>0</v>
      </c>
      <c r="AI65" s="10">
        <f t="shared" si="0"/>
        <v>0</v>
      </c>
    </row>
    <row r="66" spans="1:35" x14ac:dyDescent="0.25">
      <c r="A66" s="15"/>
      <c r="B66" s="27" t="s">
        <v>82</v>
      </c>
      <c r="C66" s="13" t="s">
        <v>84</v>
      </c>
      <c r="D66" s="10">
        <v>4</v>
      </c>
      <c r="E66" s="10">
        <v>0</v>
      </c>
      <c r="F66" s="10">
        <v>0</v>
      </c>
      <c r="G66" s="10">
        <v>0</v>
      </c>
      <c r="H66" s="10">
        <v>2</v>
      </c>
      <c r="I66" s="10">
        <v>0</v>
      </c>
      <c r="J66" s="10">
        <v>0</v>
      </c>
      <c r="K66" s="10">
        <v>0</v>
      </c>
      <c r="L66" s="10">
        <v>0</v>
      </c>
      <c r="M66" s="10">
        <v>0</v>
      </c>
      <c r="N66" s="10">
        <v>0</v>
      </c>
      <c r="O66" s="10">
        <v>0</v>
      </c>
      <c r="P66" s="10">
        <v>0</v>
      </c>
      <c r="Q66" s="10">
        <v>0</v>
      </c>
      <c r="R66" s="10">
        <v>0</v>
      </c>
      <c r="S66" s="10">
        <v>0</v>
      </c>
      <c r="T66" s="10">
        <v>0</v>
      </c>
      <c r="U66" s="10">
        <v>0</v>
      </c>
      <c r="V66" s="10">
        <v>0</v>
      </c>
      <c r="W66" s="10">
        <v>0</v>
      </c>
      <c r="X66" s="10">
        <v>0</v>
      </c>
      <c r="Y66" s="10">
        <v>0</v>
      </c>
      <c r="Z66" s="10">
        <v>3</v>
      </c>
      <c r="AA66" s="10">
        <v>0</v>
      </c>
      <c r="AB66" s="10">
        <v>0</v>
      </c>
      <c r="AC66" s="10">
        <v>2</v>
      </c>
      <c r="AD66" s="10">
        <v>2</v>
      </c>
      <c r="AE66" s="10">
        <v>0</v>
      </c>
      <c r="AF66" s="10">
        <v>0</v>
      </c>
      <c r="AG66" s="10">
        <v>0</v>
      </c>
      <c r="AH66" s="10">
        <f t="shared" si="1"/>
        <v>11</v>
      </c>
      <c r="AI66" s="10">
        <f t="shared" si="0"/>
        <v>2</v>
      </c>
    </row>
    <row r="67" spans="1:35" x14ac:dyDescent="0.25">
      <c r="A67" s="15"/>
      <c r="B67" s="27" t="s">
        <v>82</v>
      </c>
      <c r="C67" s="13" t="s">
        <v>85</v>
      </c>
      <c r="D67" s="10">
        <v>14</v>
      </c>
      <c r="E67" s="10">
        <v>3</v>
      </c>
      <c r="F67" s="10">
        <v>0</v>
      </c>
      <c r="G67" s="10">
        <v>4</v>
      </c>
      <c r="H67" s="10">
        <v>7</v>
      </c>
      <c r="I67" s="10">
        <v>0</v>
      </c>
      <c r="J67" s="10">
        <v>5</v>
      </c>
      <c r="K67" s="10">
        <v>0</v>
      </c>
      <c r="L67" s="10">
        <v>0</v>
      </c>
      <c r="M67" s="10">
        <v>0</v>
      </c>
      <c r="N67" s="10">
        <v>1</v>
      </c>
      <c r="O67" s="10">
        <v>0</v>
      </c>
      <c r="P67" s="10">
        <v>0</v>
      </c>
      <c r="Q67" s="10">
        <v>5</v>
      </c>
      <c r="R67" s="10">
        <v>1</v>
      </c>
      <c r="S67" s="10">
        <v>0</v>
      </c>
      <c r="T67" s="10">
        <v>1</v>
      </c>
      <c r="U67" s="10">
        <v>1</v>
      </c>
      <c r="V67" s="10">
        <v>0</v>
      </c>
      <c r="W67" s="10">
        <v>0</v>
      </c>
      <c r="X67" s="10">
        <v>0</v>
      </c>
      <c r="Y67" s="10">
        <v>6</v>
      </c>
      <c r="Z67" s="10">
        <v>3</v>
      </c>
      <c r="AA67" s="10">
        <v>0</v>
      </c>
      <c r="AB67" s="10">
        <v>0</v>
      </c>
      <c r="AC67" s="10">
        <v>0</v>
      </c>
      <c r="AD67" s="10">
        <v>9</v>
      </c>
      <c r="AE67" s="10">
        <v>0</v>
      </c>
      <c r="AF67" s="10">
        <v>0</v>
      </c>
      <c r="AG67" s="10">
        <v>0</v>
      </c>
      <c r="AH67" s="10">
        <f t="shared" si="1"/>
        <v>41</v>
      </c>
      <c r="AI67" s="10">
        <f t="shared" si="0"/>
        <v>19</v>
      </c>
    </row>
    <row r="68" spans="1:35" x14ac:dyDescent="0.25">
      <c r="A68" s="15"/>
      <c r="B68" s="27" t="s">
        <v>82</v>
      </c>
      <c r="C68" s="13" t="s">
        <v>86</v>
      </c>
      <c r="D68" s="10">
        <v>66</v>
      </c>
      <c r="E68" s="10">
        <v>25</v>
      </c>
      <c r="F68" s="10">
        <v>0</v>
      </c>
      <c r="G68" s="10">
        <v>24</v>
      </c>
      <c r="H68" s="10">
        <v>31</v>
      </c>
      <c r="I68" s="10">
        <v>0</v>
      </c>
      <c r="J68" s="10">
        <v>29</v>
      </c>
      <c r="K68" s="10">
        <v>0</v>
      </c>
      <c r="L68" s="10">
        <v>30</v>
      </c>
      <c r="M68" s="10">
        <v>0</v>
      </c>
      <c r="N68" s="10">
        <v>18</v>
      </c>
      <c r="O68" s="10">
        <v>0</v>
      </c>
      <c r="P68" s="10">
        <v>0</v>
      </c>
      <c r="Q68" s="10">
        <v>25</v>
      </c>
      <c r="R68" s="10">
        <v>2</v>
      </c>
      <c r="S68" s="10">
        <v>0</v>
      </c>
      <c r="T68" s="10">
        <v>3</v>
      </c>
      <c r="U68" s="10">
        <v>3</v>
      </c>
      <c r="V68" s="10">
        <v>2</v>
      </c>
      <c r="W68" s="10">
        <v>3</v>
      </c>
      <c r="X68" s="10">
        <v>0</v>
      </c>
      <c r="Y68" s="10">
        <v>17</v>
      </c>
      <c r="Z68" s="10">
        <v>37</v>
      </c>
      <c r="AA68" s="10">
        <v>0</v>
      </c>
      <c r="AB68" s="10">
        <v>0</v>
      </c>
      <c r="AC68" s="10">
        <v>10</v>
      </c>
      <c r="AD68" s="10">
        <v>69</v>
      </c>
      <c r="AE68" s="10">
        <v>0</v>
      </c>
      <c r="AF68" s="10">
        <v>0</v>
      </c>
      <c r="AG68" s="10">
        <v>0</v>
      </c>
      <c r="AH68" s="10">
        <f t="shared" si="1"/>
        <v>287</v>
      </c>
      <c r="AI68" s="10">
        <f t="shared" si="0"/>
        <v>107</v>
      </c>
    </row>
    <row r="69" spans="1:35" x14ac:dyDescent="0.25">
      <c r="A69" s="15"/>
      <c r="B69" s="27" t="s">
        <v>82</v>
      </c>
      <c r="C69" s="13" t="s">
        <v>87</v>
      </c>
      <c r="D69" s="10">
        <v>11</v>
      </c>
      <c r="E69" s="10">
        <v>10</v>
      </c>
      <c r="F69" s="10">
        <v>0</v>
      </c>
      <c r="G69" s="10">
        <v>9</v>
      </c>
      <c r="H69" s="10">
        <v>6</v>
      </c>
      <c r="I69" s="10">
        <v>0</v>
      </c>
      <c r="J69" s="10">
        <v>4</v>
      </c>
      <c r="K69" s="10">
        <v>0</v>
      </c>
      <c r="L69" s="10">
        <v>11</v>
      </c>
      <c r="M69" s="10">
        <v>0</v>
      </c>
      <c r="N69" s="10">
        <v>5</v>
      </c>
      <c r="O69" s="10">
        <v>0</v>
      </c>
      <c r="P69" s="10">
        <v>0</v>
      </c>
      <c r="Q69" s="10">
        <v>8</v>
      </c>
      <c r="R69" s="10">
        <v>0</v>
      </c>
      <c r="S69" s="10">
        <v>0</v>
      </c>
      <c r="T69" s="10">
        <v>1</v>
      </c>
      <c r="U69" s="10">
        <v>0</v>
      </c>
      <c r="V69" s="10">
        <v>2</v>
      </c>
      <c r="W69" s="10">
        <v>3</v>
      </c>
      <c r="X69" s="10">
        <v>0</v>
      </c>
      <c r="Y69" s="10">
        <v>8</v>
      </c>
      <c r="Z69" s="10">
        <v>7</v>
      </c>
      <c r="AA69" s="10">
        <v>0</v>
      </c>
      <c r="AB69" s="10">
        <v>0</v>
      </c>
      <c r="AC69" s="10">
        <v>3</v>
      </c>
      <c r="AD69" s="10">
        <v>7</v>
      </c>
      <c r="AE69" s="10">
        <v>0</v>
      </c>
      <c r="AF69" s="10">
        <v>0</v>
      </c>
      <c r="AG69" s="10">
        <v>0</v>
      </c>
      <c r="AH69" s="10">
        <f t="shared" si="1"/>
        <v>54</v>
      </c>
      <c r="AI69" s="10">
        <f t="shared" si="0"/>
        <v>41</v>
      </c>
    </row>
    <row r="70" spans="1:35" x14ac:dyDescent="0.25">
      <c r="A70" s="15"/>
      <c r="B70" s="27" t="s">
        <v>82</v>
      </c>
      <c r="C70" s="13" t="s">
        <v>88</v>
      </c>
      <c r="D70" s="10">
        <v>4</v>
      </c>
      <c r="E70" s="10">
        <v>3</v>
      </c>
      <c r="F70" s="10">
        <v>0</v>
      </c>
      <c r="G70" s="10">
        <v>0</v>
      </c>
      <c r="H70" s="10">
        <v>0</v>
      </c>
      <c r="I70" s="10">
        <v>0</v>
      </c>
      <c r="J70" s="10">
        <v>0</v>
      </c>
      <c r="K70" s="10">
        <v>0</v>
      </c>
      <c r="L70" s="10">
        <v>0</v>
      </c>
      <c r="M70" s="10">
        <v>0</v>
      </c>
      <c r="N70" s="10">
        <v>0</v>
      </c>
      <c r="O70" s="10">
        <v>1</v>
      </c>
      <c r="P70" s="10">
        <v>0</v>
      </c>
      <c r="Q70" s="10">
        <v>0</v>
      </c>
      <c r="R70" s="10">
        <v>0</v>
      </c>
      <c r="S70" s="10">
        <v>0</v>
      </c>
      <c r="T70" s="10">
        <v>1</v>
      </c>
      <c r="U70" s="10">
        <v>0</v>
      </c>
      <c r="V70" s="10">
        <v>4</v>
      </c>
      <c r="W70" s="10">
        <v>6</v>
      </c>
      <c r="X70" s="10">
        <v>0</v>
      </c>
      <c r="Y70" s="10">
        <v>0</v>
      </c>
      <c r="Z70" s="10">
        <v>0</v>
      </c>
      <c r="AA70" s="10">
        <v>0</v>
      </c>
      <c r="AB70" s="10">
        <v>0</v>
      </c>
      <c r="AC70" s="10">
        <v>0</v>
      </c>
      <c r="AD70" s="10">
        <v>0</v>
      </c>
      <c r="AE70" s="10">
        <v>0</v>
      </c>
      <c r="AF70" s="10">
        <v>0</v>
      </c>
      <c r="AG70" s="10">
        <v>0</v>
      </c>
      <c r="AH70" s="10">
        <f t="shared" si="1"/>
        <v>9</v>
      </c>
      <c r="AI70" s="10">
        <f t="shared" si="0"/>
        <v>10</v>
      </c>
    </row>
    <row r="71" spans="1:35" x14ac:dyDescent="0.25">
      <c r="A71" s="15"/>
      <c r="B71" s="16"/>
      <c r="C71" s="17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</row>
    <row r="72" spans="1:35" x14ac:dyDescent="0.25">
      <c r="A72" s="11" t="s">
        <v>89</v>
      </c>
      <c r="B72" s="14" t="s">
        <v>90</v>
      </c>
      <c r="C72" s="13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</row>
    <row r="73" spans="1:35" x14ac:dyDescent="0.25">
      <c r="A73" s="11"/>
      <c r="B73" s="27" t="s">
        <v>82</v>
      </c>
      <c r="C73" s="13" t="s">
        <v>91</v>
      </c>
      <c r="D73" s="10">
        <v>25</v>
      </c>
      <c r="E73" s="10">
        <v>7</v>
      </c>
      <c r="F73" s="10">
        <v>0</v>
      </c>
      <c r="G73" s="10">
        <v>5</v>
      </c>
      <c r="H73" s="10">
        <v>11</v>
      </c>
      <c r="I73" s="10">
        <v>0</v>
      </c>
      <c r="J73" s="10">
        <v>18</v>
      </c>
      <c r="K73" s="10">
        <v>0</v>
      </c>
      <c r="L73" s="10">
        <v>31</v>
      </c>
      <c r="M73" s="10">
        <v>0</v>
      </c>
      <c r="N73" s="10">
        <v>3</v>
      </c>
      <c r="O73" s="10">
        <v>0</v>
      </c>
      <c r="P73" s="10">
        <v>0</v>
      </c>
      <c r="Q73" s="10">
        <v>24</v>
      </c>
      <c r="R73" s="10">
        <v>1</v>
      </c>
      <c r="S73" s="10">
        <v>0</v>
      </c>
      <c r="T73" s="10">
        <v>2</v>
      </c>
      <c r="U73" s="10">
        <v>2</v>
      </c>
      <c r="V73" s="10">
        <v>7</v>
      </c>
      <c r="W73" s="10">
        <v>8</v>
      </c>
      <c r="X73" s="10">
        <v>0</v>
      </c>
      <c r="Y73" s="10">
        <v>5</v>
      </c>
      <c r="Z73" s="10">
        <v>11</v>
      </c>
      <c r="AA73" s="10">
        <v>0</v>
      </c>
      <c r="AB73" s="10">
        <v>0</v>
      </c>
      <c r="AC73" s="10">
        <v>0</v>
      </c>
      <c r="AD73" s="10">
        <v>25</v>
      </c>
      <c r="AE73" s="10">
        <v>0</v>
      </c>
      <c r="AF73" s="10">
        <v>0</v>
      </c>
      <c r="AG73" s="10">
        <v>0</v>
      </c>
      <c r="AH73" s="10">
        <f t="shared" ref="AH73:AH114" si="2">SUMIF($D$7:$AG$7,"L",D73:AG73)</f>
        <v>134</v>
      </c>
      <c r="AI73" s="10">
        <f t="shared" ref="AI73:AI114" si="3">SUMIF($D$7:$AG$7,"P",D73:AG73)</f>
        <v>51</v>
      </c>
    </row>
    <row r="74" spans="1:35" x14ac:dyDescent="0.25">
      <c r="A74" s="11"/>
      <c r="B74" s="27" t="s">
        <v>82</v>
      </c>
      <c r="C74" s="13" t="s">
        <v>92</v>
      </c>
      <c r="D74" s="10">
        <v>22</v>
      </c>
      <c r="E74" s="10">
        <v>13</v>
      </c>
      <c r="F74" s="10">
        <v>0</v>
      </c>
      <c r="G74" s="10">
        <v>16</v>
      </c>
      <c r="H74" s="10">
        <v>12</v>
      </c>
      <c r="I74" s="10">
        <v>0</v>
      </c>
      <c r="J74" s="10">
        <v>2</v>
      </c>
      <c r="K74" s="10">
        <v>0</v>
      </c>
      <c r="L74" s="10">
        <v>8</v>
      </c>
      <c r="M74" s="10">
        <v>0</v>
      </c>
      <c r="N74" s="10">
        <v>3</v>
      </c>
      <c r="O74" s="10">
        <v>0</v>
      </c>
      <c r="P74" s="10">
        <v>0</v>
      </c>
      <c r="Q74" s="10">
        <v>5</v>
      </c>
      <c r="R74" s="10">
        <v>0</v>
      </c>
      <c r="S74" s="10">
        <v>0</v>
      </c>
      <c r="T74" s="10">
        <v>2</v>
      </c>
      <c r="U74" s="10">
        <v>3</v>
      </c>
      <c r="V74" s="10">
        <v>2</v>
      </c>
      <c r="W74" s="10">
        <v>2</v>
      </c>
      <c r="X74" s="10">
        <v>0</v>
      </c>
      <c r="Y74" s="10">
        <v>11</v>
      </c>
      <c r="Z74" s="10">
        <v>9</v>
      </c>
      <c r="AA74" s="10">
        <v>0</v>
      </c>
      <c r="AB74" s="10">
        <v>0</v>
      </c>
      <c r="AC74" s="10">
        <v>3</v>
      </c>
      <c r="AD74" s="10">
        <v>18</v>
      </c>
      <c r="AE74" s="10">
        <v>0</v>
      </c>
      <c r="AF74" s="10">
        <v>0</v>
      </c>
      <c r="AG74" s="10">
        <v>0</v>
      </c>
      <c r="AH74" s="10">
        <f t="shared" si="2"/>
        <v>78</v>
      </c>
      <c r="AI74" s="10">
        <f t="shared" si="3"/>
        <v>53</v>
      </c>
    </row>
    <row r="75" spans="1:35" x14ac:dyDescent="0.25">
      <c r="A75" s="11"/>
      <c r="B75" s="27" t="s">
        <v>82</v>
      </c>
      <c r="C75" s="13" t="s">
        <v>93</v>
      </c>
      <c r="D75" s="10">
        <v>24</v>
      </c>
      <c r="E75" s="10">
        <v>7</v>
      </c>
      <c r="F75" s="10">
        <v>0</v>
      </c>
      <c r="G75" s="10">
        <v>7</v>
      </c>
      <c r="H75" s="10">
        <v>8</v>
      </c>
      <c r="I75" s="10">
        <v>0</v>
      </c>
      <c r="J75" s="10">
        <v>10</v>
      </c>
      <c r="K75" s="10">
        <v>0</v>
      </c>
      <c r="L75" s="10">
        <v>0</v>
      </c>
      <c r="M75" s="10">
        <v>0</v>
      </c>
      <c r="N75" s="10">
        <v>5</v>
      </c>
      <c r="O75" s="10">
        <v>0</v>
      </c>
      <c r="P75" s="10">
        <v>0</v>
      </c>
      <c r="Q75" s="10">
        <v>2</v>
      </c>
      <c r="R75" s="10">
        <v>2</v>
      </c>
      <c r="S75" s="10">
        <v>0</v>
      </c>
      <c r="T75" s="10">
        <v>0</v>
      </c>
      <c r="U75" s="10">
        <v>0</v>
      </c>
      <c r="V75" s="10">
        <v>1</v>
      </c>
      <c r="W75" s="10">
        <v>0</v>
      </c>
      <c r="X75" s="10">
        <v>0</v>
      </c>
      <c r="Y75" s="10">
        <v>5</v>
      </c>
      <c r="Z75" s="10">
        <v>13</v>
      </c>
      <c r="AA75" s="10">
        <v>0</v>
      </c>
      <c r="AB75" s="10">
        <v>0</v>
      </c>
      <c r="AC75" s="10">
        <v>2</v>
      </c>
      <c r="AD75" s="10">
        <v>22</v>
      </c>
      <c r="AE75" s="10">
        <v>0</v>
      </c>
      <c r="AF75" s="10">
        <v>0</v>
      </c>
      <c r="AG75" s="10">
        <v>0</v>
      </c>
      <c r="AH75" s="10">
        <f t="shared" si="2"/>
        <v>85</v>
      </c>
      <c r="AI75" s="10">
        <f t="shared" si="3"/>
        <v>23</v>
      </c>
    </row>
    <row r="76" spans="1:35" x14ac:dyDescent="0.25">
      <c r="A76" s="11"/>
      <c r="B76" s="27" t="s">
        <v>82</v>
      </c>
      <c r="C76" s="13" t="s">
        <v>94</v>
      </c>
      <c r="D76" s="10">
        <v>24</v>
      </c>
      <c r="E76" s="10">
        <v>12</v>
      </c>
      <c r="F76" s="10">
        <v>0</v>
      </c>
      <c r="G76" s="10">
        <v>7</v>
      </c>
      <c r="H76" s="10">
        <v>14</v>
      </c>
      <c r="I76" s="10">
        <v>0</v>
      </c>
      <c r="J76" s="10">
        <v>8</v>
      </c>
      <c r="K76" s="10">
        <v>0</v>
      </c>
      <c r="L76" s="10">
        <v>2</v>
      </c>
      <c r="M76" s="10">
        <v>0</v>
      </c>
      <c r="N76" s="10">
        <v>12</v>
      </c>
      <c r="O76" s="10">
        <v>0</v>
      </c>
      <c r="P76" s="10">
        <v>0</v>
      </c>
      <c r="Q76" s="10">
        <v>6</v>
      </c>
      <c r="R76" s="10">
        <v>0</v>
      </c>
      <c r="S76" s="10">
        <v>0</v>
      </c>
      <c r="T76" s="10">
        <v>0</v>
      </c>
      <c r="U76" s="10">
        <v>0</v>
      </c>
      <c r="V76" s="10">
        <v>0</v>
      </c>
      <c r="W76" s="10">
        <v>0</v>
      </c>
      <c r="X76" s="10">
        <v>0</v>
      </c>
      <c r="Y76" s="10">
        <v>8</v>
      </c>
      <c r="Z76" s="10">
        <v>16</v>
      </c>
      <c r="AA76" s="10">
        <v>0</v>
      </c>
      <c r="AB76" s="10">
        <v>0</v>
      </c>
      <c r="AC76" s="10">
        <v>9</v>
      </c>
      <c r="AD76" s="10">
        <v>21</v>
      </c>
      <c r="AE76" s="10">
        <v>0</v>
      </c>
      <c r="AF76" s="10">
        <v>0</v>
      </c>
      <c r="AG76" s="10">
        <v>0</v>
      </c>
      <c r="AH76" s="10">
        <f t="shared" si="2"/>
        <v>97</v>
      </c>
      <c r="AI76" s="10">
        <f t="shared" si="3"/>
        <v>42</v>
      </c>
    </row>
    <row r="77" spans="1:35" x14ac:dyDescent="0.25">
      <c r="A77" s="11"/>
      <c r="B77" s="27" t="s">
        <v>82</v>
      </c>
      <c r="C77" s="13" t="s">
        <v>95</v>
      </c>
      <c r="D77" s="10">
        <v>4</v>
      </c>
      <c r="E77" s="10">
        <v>2</v>
      </c>
      <c r="F77" s="10">
        <v>0</v>
      </c>
      <c r="G77" s="10">
        <v>2</v>
      </c>
      <c r="H77" s="10">
        <v>1</v>
      </c>
      <c r="I77" s="10">
        <v>0</v>
      </c>
      <c r="J77" s="10">
        <v>0</v>
      </c>
      <c r="K77" s="10">
        <v>0</v>
      </c>
      <c r="L77" s="10">
        <v>0</v>
      </c>
      <c r="M77" s="10">
        <v>0</v>
      </c>
      <c r="N77" s="10">
        <v>2</v>
      </c>
      <c r="O77" s="10">
        <v>0</v>
      </c>
      <c r="P77" s="10">
        <v>0</v>
      </c>
      <c r="Q77" s="10">
        <v>1</v>
      </c>
      <c r="R77" s="10">
        <v>0</v>
      </c>
      <c r="S77" s="10">
        <v>0</v>
      </c>
      <c r="T77" s="10">
        <v>1</v>
      </c>
      <c r="U77" s="10">
        <v>0</v>
      </c>
      <c r="V77" s="10">
        <v>0</v>
      </c>
      <c r="W77" s="10">
        <v>0</v>
      </c>
      <c r="X77" s="10">
        <v>0</v>
      </c>
      <c r="Y77" s="10">
        <v>2</v>
      </c>
      <c r="Z77" s="10">
        <v>1</v>
      </c>
      <c r="AA77" s="10">
        <v>0</v>
      </c>
      <c r="AB77" s="10">
        <v>0</v>
      </c>
      <c r="AC77" s="10">
        <v>1</v>
      </c>
      <c r="AD77" s="10">
        <v>1</v>
      </c>
      <c r="AE77" s="10">
        <v>0</v>
      </c>
      <c r="AF77" s="10">
        <v>0</v>
      </c>
      <c r="AG77" s="10">
        <v>0</v>
      </c>
      <c r="AH77" s="10">
        <f t="shared" si="2"/>
        <v>10</v>
      </c>
      <c r="AI77" s="10">
        <f t="shared" si="3"/>
        <v>8</v>
      </c>
    </row>
    <row r="78" spans="1:35" x14ac:dyDescent="0.25">
      <c r="A78" s="15"/>
      <c r="B78" s="16"/>
      <c r="C78" s="17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</row>
    <row r="79" spans="1:35" x14ac:dyDescent="0.25">
      <c r="A79" s="11" t="s">
        <v>96</v>
      </c>
      <c r="B79" s="14" t="s">
        <v>97</v>
      </c>
      <c r="C79" s="17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</row>
    <row r="80" spans="1:35" x14ac:dyDescent="0.25">
      <c r="A80" s="15"/>
      <c r="B80" s="27" t="s">
        <v>82</v>
      </c>
      <c r="C80" s="13" t="s">
        <v>98</v>
      </c>
      <c r="D80" s="10">
        <v>2</v>
      </c>
      <c r="E80" s="10">
        <v>3</v>
      </c>
      <c r="F80" s="10">
        <v>0</v>
      </c>
      <c r="G80" s="10">
        <v>0</v>
      </c>
      <c r="H80" s="10">
        <v>0</v>
      </c>
      <c r="I80" s="10">
        <v>0</v>
      </c>
      <c r="J80" s="10">
        <v>0</v>
      </c>
      <c r="K80" s="10">
        <v>0</v>
      </c>
      <c r="L80" s="10">
        <v>0</v>
      </c>
      <c r="M80" s="10">
        <v>0</v>
      </c>
      <c r="N80" s="10">
        <v>2</v>
      </c>
      <c r="O80" s="10">
        <v>0</v>
      </c>
      <c r="P80" s="10">
        <v>0</v>
      </c>
      <c r="Q80" s="10">
        <v>0</v>
      </c>
      <c r="R80" s="10">
        <v>0</v>
      </c>
      <c r="S80" s="10">
        <v>0</v>
      </c>
      <c r="T80" s="10">
        <v>0</v>
      </c>
      <c r="U80" s="10">
        <v>0</v>
      </c>
      <c r="V80" s="10">
        <v>0</v>
      </c>
      <c r="W80" s="10">
        <v>0</v>
      </c>
      <c r="X80" s="10">
        <v>0</v>
      </c>
      <c r="Y80" s="10">
        <v>0</v>
      </c>
      <c r="Z80" s="10">
        <v>0</v>
      </c>
      <c r="AA80" s="10">
        <v>0</v>
      </c>
      <c r="AB80" s="10">
        <v>0</v>
      </c>
      <c r="AC80" s="10">
        <v>2</v>
      </c>
      <c r="AD80" s="10">
        <v>0</v>
      </c>
      <c r="AE80" s="10">
        <v>0</v>
      </c>
      <c r="AF80" s="10">
        <v>0</v>
      </c>
      <c r="AG80" s="10">
        <v>0</v>
      </c>
      <c r="AH80" s="10">
        <f t="shared" si="2"/>
        <v>4</v>
      </c>
      <c r="AI80" s="10">
        <f t="shared" si="3"/>
        <v>5</v>
      </c>
    </row>
    <row r="81" spans="1:35" x14ac:dyDescent="0.25">
      <c r="A81" s="15"/>
      <c r="B81" s="27" t="s">
        <v>82</v>
      </c>
      <c r="C81" s="13" t="s">
        <v>99</v>
      </c>
      <c r="D81" s="10">
        <v>0</v>
      </c>
      <c r="E81" s="10">
        <v>0</v>
      </c>
      <c r="F81" s="10">
        <v>0</v>
      </c>
      <c r="G81" s="10">
        <v>0</v>
      </c>
      <c r="H81" s="10">
        <v>0</v>
      </c>
      <c r="I81" s="10">
        <v>0</v>
      </c>
      <c r="J81" s="10">
        <v>0</v>
      </c>
      <c r="K81" s="10">
        <v>0</v>
      </c>
      <c r="L81" s="10">
        <v>0</v>
      </c>
      <c r="M81" s="10">
        <v>0</v>
      </c>
      <c r="N81" s="10">
        <v>0</v>
      </c>
      <c r="O81" s="10">
        <v>0</v>
      </c>
      <c r="P81" s="10">
        <v>0</v>
      </c>
      <c r="Q81" s="10">
        <v>0</v>
      </c>
      <c r="R81" s="10">
        <v>0</v>
      </c>
      <c r="S81" s="10">
        <v>0</v>
      </c>
      <c r="T81" s="10">
        <v>0</v>
      </c>
      <c r="U81" s="10">
        <v>0</v>
      </c>
      <c r="V81" s="10">
        <v>0</v>
      </c>
      <c r="W81" s="10">
        <v>0</v>
      </c>
      <c r="X81" s="10">
        <v>0</v>
      </c>
      <c r="Y81" s="10">
        <v>0</v>
      </c>
      <c r="Z81" s="10">
        <v>0</v>
      </c>
      <c r="AA81" s="10">
        <v>0</v>
      </c>
      <c r="AB81" s="10">
        <v>0</v>
      </c>
      <c r="AC81" s="10">
        <v>0</v>
      </c>
      <c r="AD81" s="10">
        <v>0</v>
      </c>
      <c r="AE81" s="10">
        <v>0</v>
      </c>
      <c r="AF81" s="10">
        <v>0</v>
      </c>
      <c r="AG81" s="10">
        <v>0</v>
      </c>
      <c r="AH81" s="10">
        <f t="shared" si="2"/>
        <v>0</v>
      </c>
      <c r="AI81" s="10">
        <f t="shared" si="3"/>
        <v>0</v>
      </c>
    </row>
    <row r="82" spans="1:35" x14ac:dyDescent="0.25">
      <c r="A82" s="15"/>
      <c r="B82" s="27" t="s">
        <v>82</v>
      </c>
      <c r="C82" s="13" t="s">
        <v>100</v>
      </c>
      <c r="D82" s="10">
        <v>0</v>
      </c>
      <c r="E82" s="10">
        <v>0</v>
      </c>
      <c r="F82" s="10">
        <v>0</v>
      </c>
      <c r="G82" s="10">
        <v>0</v>
      </c>
      <c r="H82" s="10">
        <v>0</v>
      </c>
      <c r="I82" s="10">
        <v>0</v>
      </c>
      <c r="J82" s="10">
        <v>0</v>
      </c>
      <c r="K82" s="10">
        <v>0</v>
      </c>
      <c r="L82" s="10">
        <v>0</v>
      </c>
      <c r="M82" s="10">
        <v>0</v>
      </c>
      <c r="N82" s="10">
        <v>1</v>
      </c>
      <c r="O82" s="10">
        <v>0</v>
      </c>
      <c r="P82" s="10">
        <v>0</v>
      </c>
      <c r="Q82" s="10">
        <v>0</v>
      </c>
      <c r="R82" s="10">
        <v>0</v>
      </c>
      <c r="S82" s="10">
        <v>0</v>
      </c>
      <c r="T82" s="10">
        <v>0</v>
      </c>
      <c r="U82" s="10">
        <v>0</v>
      </c>
      <c r="V82" s="10">
        <v>0</v>
      </c>
      <c r="W82" s="10">
        <v>0</v>
      </c>
      <c r="X82" s="10">
        <v>0</v>
      </c>
      <c r="Y82" s="10">
        <v>0</v>
      </c>
      <c r="Z82" s="10">
        <v>0</v>
      </c>
      <c r="AA82" s="10">
        <v>0</v>
      </c>
      <c r="AB82" s="10">
        <v>0</v>
      </c>
      <c r="AC82" s="10">
        <v>0</v>
      </c>
      <c r="AD82" s="10">
        <v>0</v>
      </c>
      <c r="AE82" s="10">
        <v>0</v>
      </c>
      <c r="AF82" s="10">
        <v>0</v>
      </c>
      <c r="AG82" s="10">
        <v>0</v>
      </c>
      <c r="AH82" s="10">
        <f t="shared" si="2"/>
        <v>1</v>
      </c>
      <c r="AI82" s="10">
        <f t="shared" si="3"/>
        <v>0</v>
      </c>
    </row>
    <row r="83" spans="1:35" x14ac:dyDescent="0.25">
      <c r="A83" s="15"/>
      <c r="B83" s="27" t="s">
        <v>82</v>
      </c>
      <c r="C83" s="13" t="s">
        <v>101</v>
      </c>
      <c r="D83" s="10">
        <v>13</v>
      </c>
      <c r="E83" s="10">
        <v>3</v>
      </c>
      <c r="F83" s="10">
        <v>0</v>
      </c>
      <c r="G83" s="10">
        <v>0</v>
      </c>
      <c r="H83" s="10">
        <v>5</v>
      </c>
      <c r="I83" s="10">
        <v>0</v>
      </c>
      <c r="J83" s="10">
        <v>2</v>
      </c>
      <c r="K83" s="10">
        <v>0</v>
      </c>
      <c r="L83" s="10">
        <v>0</v>
      </c>
      <c r="M83" s="10">
        <v>0</v>
      </c>
      <c r="N83" s="10">
        <v>5</v>
      </c>
      <c r="O83" s="10">
        <v>0</v>
      </c>
      <c r="P83" s="10">
        <v>0</v>
      </c>
      <c r="Q83" s="10">
        <v>1</v>
      </c>
      <c r="R83" s="10">
        <v>3</v>
      </c>
      <c r="S83" s="10">
        <v>0</v>
      </c>
      <c r="T83" s="10">
        <v>1</v>
      </c>
      <c r="U83" s="10">
        <v>0</v>
      </c>
      <c r="V83" s="10">
        <v>1</v>
      </c>
      <c r="W83" s="10">
        <v>0</v>
      </c>
      <c r="X83" s="10">
        <v>0</v>
      </c>
      <c r="Y83" s="10">
        <v>0</v>
      </c>
      <c r="Z83" s="10">
        <v>6</v>
      </c>
      <c r="AA83" s="10">
        <v>0</v>
      </c>
      <c r="AB83" s="10">
        <v>0</v>
      </c>
      <c r="AC83" s="10">
        <v>1</v>
      </c>
      <c r="AD83" s="10">
        <v>10</v>
      </c>
      <c r="AE83" s="10">
        <v>0</v>
      </c>
      <c r="AF83" s="10">
        <v>0</v>
      </c>
      <c r="AG83" s="10">
        <v>0</v>
      </c>
      <c r="AH83" s="10">
        <f t="shared" si="2"/>
        <v>46</v>
      </c>
      <c r="AI83" s="10">
        <f t="shared" si="3"/>
        <v>5</v>
      </c>
    </row>
    <row r="84" spans="1:35" x14ac:dyDescent="0.25">
      <c r="A84" s="15"/>
      <c r="B84" s="27" t="s">
        <v>82</v>
      </c>
      <c r="C84" s="13" t="s">
        <v>102</v>
      </c>
      <c r="D84" s="10">
        <v>8</v>
      </c>
      <c r="E84" s="10">
        <v>2</v>
      </c>
      <c r="F84" s="10">
        <v>0</v>
      </c>
      <c r="G84" s="10">
        <v>0</v>
      </c>
      <c r="H84" s="10">
        <v>4</v>
      </c>
      <c r="I84" s="10">
        <v>0</v>
      </c>
      <c r="J84" s="10">
        <v>2</v>
      </c>
      <c r="K84" s="10">
        <v>0</v>
      </c>
      <c r="L84" s="10">
        <v>0</v>
      </c>
      <c r="M84" s="10">
        <v>0</v>
      </c>
      <c r="N84" s="10">
        <v>1</v>
      </c>
      <c r="O84" s="10">
        <v>0</v>
      </c>
      <c r="P84" s="10">
        <v>0</v>
      </c>
      <c r="Q84" s="10">
        <v>1</v>
      </c>
      <c r="R84" s="10">
        <v>0</v>
      </c>
      <c r="S84" s="10">
        <v>0</v>
      </c>
      <c r="T84" s="10">
        <v>0</v>
      </c>
      <c r="U84" s="10">
        <v>0</v>
      </c>
      <c r="V84" s="10">
        <v>1</v>
      </c>
      <c r="W84" s="10">
        <v>1</v>
      </c>
      <c r="X84" s="10">
        <v>0</v>
      </c>
      <c r="Y84" s="10">
        <v>0</v>
      </c>
      <c r="Z84" s="10">
        <v>2</v>
      </c>
      <c r="AA84" s="10">
        <v>0</v>
      </c>
      <c r="AB84" s="10">
        <v>0</v>
      </c>
      <c r="AC84" s="10">
        <v>0</v>
      </c>
      <c r="AD84" s="10">
        <v>7</v>
      </c>
      <c r="AE84" s="10">
        <v>0</v>
      </c>
      <c r="AF84" s="10">
        <v>0</v>
      </c>
      <c r="AG84" s="10">
        <v>0</v>
      </c>
      <c r="AH84" s="10">
        <f t="shared" si="2"/>
        <v>25</v>
      </c>
      <c r="AI84" s="10">
        <f t="shared" si="3"/>
        <v>4</v>
      </c>
    </row>
    <row r="85" spans="1:35" x14ac:dyDescent="0.25">
      <c r="A85" s="15"/>
      <c r="B85" s="27" t="s">
        <v>82</v>
      </c>
      <c r="C85" s="13" t="s">
        <v>103</v>
      </c>
      <c r="D85" s="10">
        <v>4</v>
      </c>
      <c r="E85" s="10">
        <v>2</v>
      </c>
      <c r="F85" s="10">
        <v>0</v>
      </c>
      <c r="G85" s="10">
        <v>0</v>
      </c>
      <c r="H85" s="10">
        <v>1</v>
      </c>
      <c r="I85" s="10">
        <v>0</v>
      </c>
      <c r="J85" s="10">
        <v>0</v>
      </c>
      <c r="K85" s="10">
        <v>0</v>
      </c>
      <c r="L85" s="10">
        <v>0</v>
      </c>
      <c r="M85" s="10">
        <v>0</v>
      </c>
      <c r="N85" s="10">
        <v>0</v>
      </c>
      <c r="O85" s="10">
        <v>0</v>
      </c>
      <c r="P85" s="10">
        <v>0</v>
      </c>
      <c r="Q85" s="10">
        <v>0</v>
      </c>
      <c r="R85" s="10">
        <v>0</v>
      </c>
      <c r="S85" s="10">
        <v>0</v>
      </c>
      <c r="T85" s="10">
        <v>0</v>
      </c>
      <c r="U85" s="10">
        <v>0</v>
      </c>
      <c r="V85" s="10">
        <v>0</v>
      </c>
      <c r="W85" s="10">
        <v>0</v>
      </c>
      <c r="X85" s="10">
        <v>0</v>
      </c>
      <c r="Y85" s="10">
        <v>0</v>
      </c>
      <c r="Z85" s="10">
        <v>1</v>
      </c>
      <c r="AA85" s="10">
        <v>0</v>
      </c>
      <c r="AB85" s="10">
        <v>0</v>
      </c>
      <c r="AC85" s="10">
        <v>1</v>
      </c>
      <c r="AD85" s="10">
        <v>0</v>
      </c>
      <c r="AE85" s="10">
        <v>0</v>
      </c>
      <c r="AF85" s="10">
        <v>0</v>
      </c>
      <c r="AG85" s="10">
        <v>0</v>
      </c>
      <c r="AH85" s="10">
        <f t="shared" si="2"/>
        <v>6</v>
      </c>
      <c r="AI85" s="10">
        <f t="shared" si="3"/>
        <v>3</v>
      </c>
    </row>
    <row r="86" spans="1:35" ht="15" customHeight="1" x14ac:dyDescent="0.25">
      <c r="A86" s="15"/>
      <c r="B86" s="27" t="s">
        <v>82</v>
      </c>
      <c r="C86" s="18" t="s">
        <v>104</v>
      </c>
      <c r="D86" s="10">
        <v>72</v>
      </c>
      <c r="E86" s="10">
        <v>31</v>
      </c>
      <c r="F86" s="10">
        <v>0</v>
      </c>
      <c r="G86" s="10">
        <v>37</v>
      </c>
      <c r="H86" s="10">
        <v>36</v>
      </c>
      <c r="I86" s="10">
        <v>0</v>
      </c>
      <c r="J86" s="10">
        <v>34</v>
      </c>
      <c r="K86" s="10">
        <v>0</v>
      </c>
      <c r="L86" s="10">
        <v>41</v>
      </c>
      <c r="M86" s="10">
        <v>0</v>
      </c>
      <c r="N86" s="10">
        <v>16</v>
      </c>
      <c r="O86" s="10">
        <v>0</v>
      </c>
      <c r="P86" s="10">
        <v>0</v>
      </c>
      <c r="Q86" s="10">
        <v>36</v>
      </c>
      <c r="R86" s="10">
        <v>0</v>
      </c>
      <c r="S86" s="10">
        <v>0</v>
      </c>
      <c r="T86" s="10">
        <v>4</v>
      </c>
      <c r="U86" s="10">
        <v>5</v>
      </c>
      <c r="V86" s="10">
        <v>8</v>
      </c>
      <c r="W86" s="10">
        <v>9</v>
      </c>
      <c r="X86" s="10">
        <v>0</v>
      </c>
      <c r="Y86" s="10">
        <v>31</v>
      </c>
      <c r="Z86" s="10">
        <v>41</v>
      </c>
      <c r="AA86" s="10">
        <v>0</v>
      </c>
      <c r="AB86" s="10">
        <v>0</v>
      </c>
      <c r="AC86" s="10">
        <v>11</v>
      </c>
      <c r="AD86" s="10">
        <v>70</v>
      </c>
      <c r="AE86" s="10">
        <v>0</v>
      </c>
      <c r="AF86" s="10">
        <v>0</v>
      </c>
      <c r="AG86" s="10">
        <v>0</v>
      </c>
      <c r="AH86" s="10">
        <f t="shared" si="2"/>
        <v>322</v>
      </c>
      <c r="AI86" s="10">
        <f t="shared" si="3"/>
        <v>160</v>
      </c>
    </row>
    <row r="87" spans="1:35" x14ac:dyDescent="0.25">
      <c r="A87" s="19"/>
      <c r="B87" s="20"/>
      <c r="C87" s="21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</row>
    <row r="88" spans="1:35" x14ac:dyDescent="0.25">
      <c r="A88" s="19"/>
      <c r="B88" s="22" t="s">
        <v>105</v>
      </c>
      <c r="C88" s="23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</row>
    <row r="89" spans="1:35" x14ac:dyDescent="0.25">
      <c r="A89" s="19"/>
      <c r="B89" s="27" t="s">
        <v>82</v>
      </c>
      <c r="C89" s="24" t="s">
        <v>106</v>
      </c>
      <c r="D89" s="10">
        <v>0</v>
      </c>
      <c r="E89" s="10">
        <v>0</v>
      </c>
      <c r="F89" s="10">
        <v>0</v>
      </c>
      <c r="G89" s="10">
        <v>0</v>
      </c>
      <c r="H89" s="10">
        <v>0</v>
      </c>
      <c r="I89" s="10">
        <v>0</v>
      </c>
      <c r="J89" s="10">
        <v>0</v>
      </c>
      <c r="K89" s="10">
        <v>0</v>
      </c>
      <c r="L89" s="10">
        <v>0</v>
      </c>
      <c r="M89" s="10">
        <v>0</v>
      </c>
      <c r="N89" s="10">
        <v>0</v>
      </c>
      <c r="O89" s="10">
        <v>0</v>
      </c>
      <c r="P89" s="10">
        <v>0</v>
      </c>
      <c r="Q89" s="10">
        <v>0</v>
      </c>
      <c r="R89" s="10">
        <v>0</v>
      </c>
      <c r="S89" s="10">
        <v>0</v>
      </c>
      <c r="T89" s="10">
        <v>0</v>
      </c>
      <c r="U89" s="10">
        <v>0</v>
      </c>
      <c r="V89" s="10">
        <v>0</v>
      </c>
      <c r="W89" s="10">
        <v>0</v>
      </c>
      <c r="X89" s="10">
        <v>0</v>
      </c>
      <c r="Y89" s="10">
        <v>0</v>
      </c>
      <c r="Z89" s="10">
        <v>0</v>
      </c>
      <c r="AA89" s="10">
        <v>0</v>
      </c>
      <c r="AB89" s="10">
        <v>0</v>
      </c>
      <c r="AC89" s="10">
        <v>0</v>
      </c>
      <c r="AD89" s="10">
        <v>0</v>
      </c>
      <c r="AE89" s="10">
        <v>0</v>
      </c>
      <c r="AF89" s="10">
        <v>0</v>
      </c>
      <c r="AG89" s="10">
        <v>0</v>
      </c>
      <c r="AH89" s="10">
        <f t="shared" si="2"/>
        <v>0</v>
      </c>
      <c r="AI89" s="10">
        <f t="shared" si="3"/>
        <v>0</v>
      </c>
    </row>
    <row r="90" spans="1:35" x14ac:dyDescent="0.25">
      <c r="A90" s="19"/>
      <c r="B90" s="27" t="s">
        <v>82</v>
      </c>
      <c r="C90" s="24" t="s">
        <v>107</v>
      </c>
      <c r="D90" s="10">
        <v>0</v>
      </c>
      <c r="E90" s="10">
        <v>0</v>
      </c>
      <c r="F90" s="10">
        <v>0</v>
      </c>
      <c r="G90" s="10">
        <v>0</v>
      </c>
      <c r="H90" s="10">
        <v>0</v>
      </c>
      <c r="I90" s="10">
        <v>0</v>
      </c>
      <c r="J90" s="10">
        <v>0</v>
      </c>
      <c r="K90" s="10">
        <v>0</v>
      </c>
      <c r="L90" s="10">
        <v>0</v>
      </c>
      <c r="M90" s="10">
        <v>0</v>
      </c>
      <c r="N90" s="10">
        <v>0</v>
      </c>
      <c r="O90" s="10">
        <v>0</v>
      </c>
      <c r="P90" s="10">
        <v>0</v>
      </c>
      <c r="Q90" s="10">
        <v>0</v>
      </c>
      <c r="R90" s="10">
        <v>0</v>
      </c>
      <c r="S90" s="10">
        <v>0</v>
      </c>
      <c r="T90" s="10">
        <v>0</v>
      </c>
      <c r="U90" s="10">
        <v>0</v>
      </c>
      <c r="V90" s="10">
        <v>0</v>
      </c>
      <c r="W90" s="10">
        <v>0</v>
      </c>
      <c r="X90" s="10">
        <v>0</v>
      </c>
      <c r="Y90" s="10">
        <v>0</v>
      </c>
      <c r="Z90" s="10">
        <v>0</v>
      </c>
      <c r="AA90" s="10">
        <v>0</v>
      </c>
      <c r="AB90" s="10">
        <v>0</v>
      </c>
      <c r="AC90" s="10">
        <v>0</v>
      </c>
      <c r="AD90" s="10">
        <v>0</v>
      </c>
      <c r="AE90" s="10">
        <v>0</v>
      </c>
      <c r="AF90" s="10">
        <v>0</v>
      </c>
      <c r="AG90" s="10">
        <v>0</v>
      </c>
      <c r="AH90" s="10">
        <f t="shared" si="2"/>
        <v>0</v>
      </c>
      <c r="AI90" s="10">
        <f t="shared" si="3"/>
        <v>0</v>
      </c>
    </row>
    <row r="91" spans="1:35" x14ac:dyDescent="0.25">
      <c r="A91" s="19"/>
      <c r="B91" s="27" t="s">
        <v>82</v>
      </c>
      <c r="C91" s="24" t="s">
        <v>108</v>
      </c>
      <c r="D91" s="10">
        <v>0</v>
      </c>
      <c r="E91" s="10">
        <v>0</v>
      </c>
      <c r="F91" s="10">
        <v>0</v>
      </c>
      <c r="G91" s="10">
        <v>0</v>
      </c>
      <c r="H91" s="10">
        <v>0</v>
      </c>
      <c r="I91" s="10">
        <v>0</v>
      </c>
      <c r="J91" s="10">
        <v>0</v>
      </c>
      <c r="K91" s="10">
        <v>0</v>
      </c>
      <c r="L91" s="10">
        <v>0</v>
      </c>
      <c r="M91" s="10">
        <v>0</v>
      </c>
      <c r="N91" s="10">
        <v>0</v>
      </c>
      <c r="O91" s="10">
        <v>0</v>
      </c>
      <c r="P91" s="10">
        <v>0</v>
      </c>
      <c r="Q91" s="10">
        <v>0</v>
      </c>
      <c r="R91" s="10">
        <v>0</v>
      </c>
      <c r="S91" s="10">
        <v>0</v>
      </c>
      <c r="T91" s="10">
        <v>0</v>
      </c>
      <c r="U91" s="10">
        <v>0</v>
      </c>
      <c r="V91" s="10">
        <v>0</v>
      </c>
      <c r="W91" s="10">
        <v>0</v>
      </c>
      <c r="X91" s="10">
        <v>0</v>
      </c>
      <c r="Y91" s="10">
        <v>0</v>
      </c>
      <c r="Z91" s="10">
        <v>0</v>
      </c>
      <c r="AA91" s="10">
        <v>0</v>
      </c>
      <c r="AB91" s="10">
        <v>0</v>
      </c>
      <c r="AC91" s="10">
        <v>0</v>
      </c>
      <c r="AD91" s="10">
        <v>0</v>
      </c>
      <c r="AE91" s="10">
        <v>0</v>
      </c>
      <c r="AF91" s="10">
        <v>0</v>
      </c>
      <c r="AG91" s="10">
        <v>0</v>
      </c>
      <c r="AH91" s="10">
        <f t="shared" si="2"/>
        <v>0</v>
      </c>
      <c r="AI91" s="10">
        <f t="shared" si="3"/>
        <v>0</v>
      </c>
    </row>
    <row r="92" spans="1:35" x14ac:dyDescent="0.25">
      <c r="A92" s="19"/>
      <c r="B92" s="27" t="s">
        <v>82</v>
      </c>
      <c r="C92" s="24" t="s">
        <v>109</v>
      </c>
      <c r="D92" s="10">
        <v>0</v>
      </c>
      <c r="E92" s="10">
        <v>0</v>
      </c>
      <c r="F92" s="10">
        <v>0</v>
      </c>
      <c r="G92" s="10">
        <v>0</v>
      </c>
      <c r="H92" s="10">
        <v>0</v>
      </c>
      <c r="I92" s="10">
        <v>0</v>
      </c>
      <c r="J92" s="10">
        <v>0</v>
      </c>
      <c r="K92" s="10">
        <v>0</v>
      </c>
      <c r="L92" s="10">
        <v>0</v>
      </c>
      <c r="M92" s="10">
        <v>0</v>
      </c>
      <c r="N92" s="10">
        <v>0</v>
      </c>
      <c r="O92" s="10">
        <v>0</v>
      </c>
      <c r="P92" s="10">
        <v>0</v>
      </c>
      <c r="Q92" s="10">
        <v>0</v>
      </c>
      <c r="R92" s="10">
        <v>3</v>
      </c>
      <c r="S92" s="10">
        <v>0</v>
      </c>
      <c r="T92" s="10">
        <v>0</v>
      </c>
      <c r="U92" s="10">
        <v>0</v>
      </c>
      <c r="V92" s="10">
        <v>0</v>
      </c>
      <c r="W92" s="10">
        <v>0</v>
      </c>
      <c r="X92" s="10">
        <v>0</v>
      </c>
      <c r="Y92" s="10">
        <v>0</v>
      </c>
      <c r="Z92" s="10">
        <v>0</v>
      </c>
      <c r="AA92" s="10">
        <v>0</v>
      </c>
      <c r="AB92" s="10">
        <v>0</v>
      </c>
      <c r="AC92" s="10">
        <v>0</v>
      </c>
      <c r="AD92" s="10">
        <v>0</v>
      </c>
      <c r="AE92" s="10">
        <v>0</v>
      </c>
      <c r="AF92" s="10">
        <v>0</v>
      </c>
      <c r="AG92" s="10">
        <v>0</v>
      </c>
      <c r="AH92" s="10">
        <f t="shared" si="2"/>
        <v>3</v>
      </c>
      <c r="AI92" s="10">
        <f t="shared" si="3"/>
        <v>0</v>
      </c>
    </row>
    <row r="93" spans="1:35" x14ac:dyDescent="0.25">
      <c r="A93" s="19"/>
      <c r="B93" s="27" t="s">
        <v>82</v>
      </c>
      <c r="C93" s="24" t="s">
        <v>110</v>
      </c>
      <c r="D93" s="10">
        <v>93</v>
      </c>
      <c r="E93" s="10">
        <v>41</v>
      </c>
      <c r="F93" s="10">
        <v>0</v>
      </c>
      <c r="G93" s="10">
        <v>22</v>
      </c>
      <c r="H93" s="10">
        <v>29</v>
      </c>
      <c r="I93" s="10">
        <v>0</v>
      </c>
      <c r="J93" s="10">
        <v>1</v>
      </c>
      <c r="K93" s="10">
        <v>0</v>
      </c>
      <c r="L93" s="10">
        <v>41</v>
      </c>
      <c r="M93" s="10">
        <v>0</v>
      </c>
      <c r="N93" s="10">
        <v>0</v>
      </c>
      <c r="O93" s="10">
        <v>0</v>
      </c>
      <c r="P93" s="10">
        <v>0</v>
      </c>
      <c r="Q93" s="10">
        <v>2</v>
      </c>
      <c r="R93" s="10">
        <v>0</v>
      </c>
      <c r="S93" s="10">
        <v>0</v>
      </c>
      <c r="T93" s="10">
        <v>5</v>
      </c>
      <c r="U93" s="10">
        <v>3</v>
      </c>
      <c r="V93" s="10">
        <v>0</v>
      </c>
      <c r="W93" s="10">
        <v>0</v>
      </c>
      <c r="X93" s="10">
        <v>0</v>
      </c>
      <c r="Y93" s="10">
        <v>24</v>
      </c>
      <c r="Z93" s="10">
        <v>0</v>
      </c>
      <c r="AA93" s="10">
        <v>0</v>
      </c>
      <c r="AB93" s="10">
        <v>0</v>
      </c>
      <c r="AC93" s="10">
        <v>0</v>
      </c>
      <c r="AD93" s="10">
        <v>87</v>
      </c>
      <c r="AE93" s="10">
        <v>0</v>
      </c>
      <c r="AF93" s="10">
        <v>0</v>
      </c>
      <c r="AG93" s="10">
        <v>0</v>
      </c>
      <c r="AH93" s="10">
        <f t="shared" si="2"/>
        <v>256</v>
      </c>
      <c r="AI93" s="10">
        <f t="shared" si="3"/>
        <v>92</v>
      </c>
    </row>
    <row r="94" spans="1:35" x14ac:dyDescent="0.25">
      <c r="A94" s="19"/>
      <c r="B94" s="27" t="s">
        <v>82</v>
      </c>
      <c r="C94" s="24" t="s">
        <v>111</v>
      </c>
      <c r="D94" s="10">
        <v>0</v>
      </c>
      <c r="E94" s="10">
        <v>0</v>
      </c>
      <c r="F94" s="10">
        <v>0</v>
      </c>
      <c r="G94" s="10">
        <v>0</v>
      </c>
      <c r="H94" s="10">
        <v>0</v>
      </c>
      <c r="I94" s="10">
        <v>0</v>
      </c>
      <c r="J94" s="10">
        <v>0</v>
      </c>
      <c r="K94" s="10">
        <v>0</v>
      </c>
      <c r="L94" s="10">
        <v>0</v>
      </c>
      <c r="M94" s="10">
        <v>0</v>
      </c>
      <c r="N94" s="10">
        <v>0</v>
      </c>
      <c r="O94" s="10">
        <v>0</v>
      </c>
      <c r="P94" s="10">
        <v>0</v>
      </c>
      <c r="Q94" s="10">
        <v>0</v>
      </c>
      <c r="R94" s="10">
        <v>0</v>
      </c>
      <c r="S94" s="10">
        <v>0</v>
      </c>
      <c r="T94" s="10">
        <v>0</v>
      </c>
      <c r="U94" s="10">
        <v>0</v>
      </c>
      <c r="V94" s="10">
        <v>10</v>
      </c>
      <c r="W94" s="10">
        <v>10</v>
      </c>
      <c r="X94" s="10">
        <v>0</v>
      </c>
      <c r="Y94" s="10">
        <v>0</v>
      </c>
      <c r="Z94" s="10">
        <v>0</v>
      </c>
      <c r="AA94" s="10">
        <v>0</v>
      </c>
      <c r="AB94" s="10">
        <v>0</v>
      </c>
      <c r="AC94" s="10">
        <v>0</v>
      </c>
      <c r="AD94" s="10">
        <v>0</v>
      </c>
      <c r="AE94" s="10">
        <v>0</v>
      </c>
      <c r="AF94" s="10">
        <v>0</v>
      </c>
      <c r="AG94" s="10">
        <v>0</v>
      </c>
      <c r="AH94" s="10">
        <f t="shared" si="2"/>
        <v>10</v>
      </c>
      <c r="AI94" s="10">
        <f t="shared" si="3"/>
        <v>10</v>
      </c>
    </row>
    <row r="95" spans="1:35" x14ac:dyDescent="0.25">
      <c r="A95" s="19"/>
      <c r="B95" s="27" t="s">
        <v>82</v>
      </c>
      <c r="C95" s="24" t="s">
        <v>112</v>
      </c>
      <c r="D95" s="10">
        <v>0</v>
      </c>
      <c r="E95" s="10">
        <v>0</v>
      </c>
      <c r="F95" s="10">
        <v>0</v>
      </c>
      <c r="G95" s="10">
        <v>0</v>
      </c>
      <c r="H95" s="10">
        <v>2</v>
      </c>
      <c r="I95" s="10">
        <v>0</v>
      </c>
      <c r="J95" s="10">
        <v>0</v>
      </c>
      <c r="K95" s="10">
        <v>0</v>
      </c>
      <c r="L95" s="10">
        <v>0</v>
      </c>
      <c r="M95" s="10">
        <v>0</v>
      </c>
      <c r="N95" s="10">
        <v>0</v>
      </c>
      <c r="O95" s="10">
        <v>0</v>
      </c>
      <c r="P95" s="10">
        <v>0</v>
      </c>
      <c r="Q95" s="10">
        <v>0</v>
      </c>
      <c r="R95" s="10">
        <v>0</v>
      </c>
      <c r="S95" s="10">
        <v>0</v>
      </c>
      <c r="T95" s="10">
        <v>0</v>
      </c>
      <c r="U95" s="10">
        <v>0</v>
      </c>
      <c r="V95" s="10">
        <v>0</v>
      </c>
      <c r="W95" s="10">
        <v>0</v>
      </c>
      <c r="X95" s="10">
        <v>0</v>
      </c>
      <c r="Y95" s="10">
        <v>0</v>
      </c>
      <c r="Z95" s="10">
        <v>0</v>
      </c>
      <c r="AA95" s="10">
        <v>0</v>
      </c>
      <c r="AB95" s="10">
        <v>0</v>
      </c>
      <c r="AC95" s="10">
        <v>0</v>
      </c>
      <c r="AD95" s="10">
        <v>0</v>
      </c>
      <c r="AE95" s="10">
        <v>0</v>
      </c>
      <c r="AF95" s="10">
        <v>0</v>
      </c>
      <c r="AG95" s="10">
        <v>0</v>
      </c>
      <c r="AH95" s="10">
        <f t="shared" si="2"/>
        <v>2</v>
      </c>
      <c r="AI95" s="10">
        <f t="shared" si="3"/>
        <v>0</v>
      </c>
    </row>
    <row r="96" spans="1:35" x14ac:dyDescent="0.25">
      <c r="A96" s="19"/>
      <c r="B96" s="27" t="s">
        <v>82</v>
      </c>
      <c r="C96" s="24" t="s">
        <v>113</v>
      </c>
      <c r="D96" s="10">
        <v>0</v>
      </c>
      <c r="E96" s="10">
        <v>0</v>
      </c>
      <c r="F96" s="10">
        <v>0</v>
      </c>
      <c r="G96" s="10">
        <v>0</v>
      </c>
      <c r="H96" s="10">
        <v>0</v>
      </c>
      <c r="I96" s="10">
        <v>0</v>
      </c>
      <c r="J96" s="10">
        <v>0</v>
      </c>
      <c r="K96" s="10">
        <v>0</v>
      </c>
      <c r="L96" s="10">
        <v>0</v>
      </c>
      <c r="M96" s="10">
        <v>0</v>
      </c>
      <c r="N96" s="10">
        <v>0</v>
      </c>
      <c r="O96" s="10">
        <v>0</v>
      </c>
      <c r="P96" s="10">
        <v>0</v>
      </c>
      <c r="Q96" s="10">
        <v>0</v>
      </c>
      <c r="R96" s="10">
        <v>0</v>
      </c>
      <c r="S96" s="10">
        <v>0</v>
      </c>
      <c r="T96" s="10">
        <v>0</v>
      </c>
      <c r="U96" s="10">
        <v>0</v>
      </c>
      <c r="V96" s="10">
        <v>0</v>
      </c>
      <c r="W96" s="10">
        <v>0</v>
      </c>
      <c r="X96" s="10">
        <v>0</v>
      </c>
      <c r="Y96" s="10">
        <v>0</v>
      </c>
      <c r="Z96" s="10">
        <v>0</v>
      </c>
      <c r="AA96" s="10">
        <v>0</v>
      </c>
      <c r="AB96" s="10">
        <v>0</v>
      </c>
      <c r="AC96" s="10">
        <v>15</v>
      </c>
      <c r="AD96" s="10">
        <v>0</v>
      </c>
      <c r="AE96" s="10">
        <v>0</v>
      </c>
      <c r="AF96" s="10">
        <v>0</v>
      </c>
      <c r="AG96" s="10">
        <v>0</v>
      </c>
      <c r="AH96" s="10">
        <f t="shared" si="2"/>
        <v>0</v>
      </c>
      <c r="AI96" s="10">
        <f t="shared" si="3"/>
        <v>15</v>
      </c>
    </row>
    <row r="97" spans="1:35" x14ac:dyDescent="0.25">
      <c r="A97" s="19"/>
      <c r="B97" s="27" t="s">
        <v>82</v>
      </c>
      <c r="C97" s="24" t="s">
        <v>114</v>
      </c>
      <c r="D97" s="10">
        <v>0</v>
      </c>
      <c r="E97" s="10">
        <v>0</v>
      </c>
      <c r="F97" s="10">
        <v>0</v>
      </c>
      <c r="G97" s="10">
        <v>0</v>
      </c>
      <c r="H97" s="10">
        <v>0</v>
      </c>
      <c r="I97" s="10">
        <v>0</v>
      </c>
      <c r="J97" s="10">
        <v>0</v>
      </c>
      <c r="K97" s="10">
        <v>0</v>
      </c>
      <c r="L97" s="10">
        <v>0</v>
      </c>
      <c r="M97" s="10">
        <v>0</v>
      </c>
      <c r="N97" s="10">
        <v>0</v>
      </c>
      <c r="O97" s="10">
        <v>0</v>
      </c>
      <c r="P97" s="10">
        <v>0</v>
      </c>
      <c r="Q97" s="10">
        <v>0</v>
      </c>
      <c r="R97" s="10">
        <v>0</v>
      </c>
      <c r="S97" s="10">
        <v>0</v>
      </c>
      <c r="T97" s="10">
        <v>0</v>
      </c>
      <c r="U97" s="10">
        <v>0</v>
      </c>
      <c r="V97" s="10">
        <v>0</v>
      </c>
      <c r="W97" s="10">
        <v>0</v>
      </c>
      <c r="X97" s="10">
        <v>0</v>
      </c>
      <c r="Y97" s="10">
        <v>0</v>
      </c>
      <c r="Z97" s="10">
        <v>0</v>
      </c>
      <c r="AA97" s="10">
        <v>0</v>
      </c>
      <c r="AB97" s="10">
        <v>0</v>
      </c>
      <c r="AC97" s="10">
        <v>0</v>
      </c>
      <c r="AD97" s="10">
        <v>0</v>
      </c>
      <c r="AE97" s="10">
        <v>0</v>
      </c>
      <c r="AF97" s="10">
        <v>0</v>
      </c>
      <c r="AG97" s="10">
        <v>0</v>
      </c>
      <c r="AH97" s="10">
        <f t="shared" si="2"/>
        <v>0</v>
      </c>
      <c r="AI97" s="10">
        <f t="shared" si="3"/>
        <v>0</v>
      </c>
    </row>
    <row r="98" spans="1:35" x14ac:dyDescent="0.25">
      <c r="A98" s="19"/>
      <c r="B98" s="27" t="s">
        <v>82</v>
      </c>
      <c r="C98" s="24" t="s">
        <v>115</v>
      </c>
      <c r="D98" s="10">
        <v>1</v>
      </c>
      <c r="E98" s="10">
        <v>0</v>
      </c>
      <c r="F98" s="10">
        <v>0</v>
      </c>
      <c r="G98" s="10">
        <v>13</v>
      </c>
      <c r="H98" s="10">
        <v>15</v>
      </c>
      <c r="I98" s="10">
        <v>0</v>
      </c>
      <c r="J98" s="10">
        <v>37</v>
      </c>
      <c r="K98" s="10">
        <v>0</v>
      </c>
      <c r="L98" s="10">
        <v>0</v>
      </c>
      <c r="M98" s="10">
        <v>0</v>
      </c>
      <c r="N98" s="10">
        <v>24</v>
      </c>
      <c r="O98" s="10">
        <v>0</v>
      </c>
      <c r="P98" s="10">
        <v>0</v>
      </c>
      <c r="Q98" s="10">
        <v>36</v>
      </c>
      <c r="R98" s="10">
        <v>0</v>
      </c>
      <c r="S98" s="10">
        <v>0</v>
      </c>
      <c r="T98" s="10">
        <v>0</v>
      </c>
      <c r="U98" s="10">
        <v>0</v>
      </c>
      <c r="V98" s="10">
        <v>0</v>
      </c>
      <c r="W98" s="10">
        <v>0</v>
      </c>
      <c r="X98" s="10">
        <v>0</v>
      </c>
      <c r="Y98" s="10">
        <v>6</v>
      </c>
      <c r="Z98" s="10">
        <v>50</v>
      </c>
      <c r="AA98" s="10">
        <v>0</v>
      </c>
      <c r="AB98" s="10">
        <v>0</v>
      </c>
      <c r="AC98" s="10">
        <v>0</v>
      </c>
      <c r="AD98" s="10">
        <v>0</v>
      </c>
      <c r="AE98" s="10">
        <v>0</v>
      </c>
      <c r="AF98" s="10">
        <v>0</v>
      </c>
      <c r="AG98" s="10">
        <v>0</v>
      </c>
      <c r="AH98" s="10">
        <f t="shared" si="2"/>
        <v>127</v>
      </c>
      <c r="AI98" s="10">
        <f t="shared" si="3"/>
        <v>55</v>
      </c>
    </row>
    <row r="99" spans="1:35" x14ac:dyDescent="0.25">
      <c r="A99" s="19"/>
      <c r="B99" s="27" t="s">
        <v>82</v>
      </c>
      <c r="C99" s="24" t="s">
        <v>116</v>
      </c>
      <c r="D99" s="10">
        <v>2</v>
      </c>
      <c r="E99" s="10">
        <v>0</v>
      </c>
      <c r="F99" s="10">
        <v>0</v>
      </c>
      <c r="G99" s="10">
        <v>2</v>
      </c>
      <c r="H99" s="10">
        <v>0</v>
      </c>
      <c r="I99" s="10">
        <v>0</v>
      </c>
      <c r="J99" s="10">
        <v>0</v>
      </c>
      <c r="K99" s="10">
        <v>0</v>
      </c>
      <c r="L99" s="10">
        <v>0</v>
      </c>
      <c r="M99" s="10">
        <v>0</v>
      </c>
      <c r="N99" s="10">
        <v>1</v>
      </c>
      <c r="O99" s="10">
        <v>0</v>
      </c>
      <c r="P99" s="10">
        <v>0</v>
      </c>
      <c r="Q99" s="10">
        <v>0</v>
      </c>
      <c r="R99" s="10">
        <v>0</v>
      </c>
      <c r="S99" s="10">
        <v>0</v>
      </c>
      <c r="T99" s="10">
        <v>0</v>
      </c>
      <c r="U99" s="10">
        <v>1</v>
      </c>
      <c r="V99" s="10">
        <v>0</v>
      </c>
      <c r="W99" s="10">
        <v>0</v>
      </c>
      <c r="X99" s="10">
        <v>0</v>
      </c>
      <c r="Y99" s="10">
        <v>1</v>
      </c>
      <c r="Z99" s="10">
        <v>0</v>
      </c>
      <c r="AA99" s="10">
        <v>0</v>
      </c>
      <c r="AB99" s="10">
        <v>0</v>
      </c>
      <c r="AC99" s="10">
        <v>0</v>
      </c>
      <c r="AD99" s="10">
        <v>0</v>
      </c>
      <c r="AE99" s="10">
        <v>0</v>
      </c>
      <c r="AF99" s="10">
        <v>0</v>
      </c>
      <c r="AG99" s="10">
        <v>0</v>
      </c>
      <c r="AH99" s="10">
        <f t="shared" si="2"/>
        <v>3</v>
      </c>
      <c r="AI99" s="10">
        <f t="shared" si="3"/>
        <v>4</v>
      </c>
    </row>
    <row r="100" spans="1:35" x14ac:dyDescent="0.25">
      <c r="A100" s="19"/>
      <c r="B100" s="27" t="s">
        <v>82</v>
      </c>
      <c r="C100" s="24" t="s">
        <v>117</v>
      </c>
      <c r="D100" s="10">
        <v>0</v>
      </c>
      <c r="E100" s="10">
        <v>0</v>
      </c>
      <c r="F100" s="10">
        <v>0</v>
      </c>
      <c r="G100" s="10">
        <v>0</v>
      </c>
      <c r="H100" s="10">
        <v>0</v>
      </c>
      <c r="I100" s="10">
        <v>0</v>
      </c>
      <c r="J100" s="10">
        <v>0</v>
      </c>
      <c r="K100" s="10">
        <v>0</v>
      </c>
      <c r="L100" s="10">
        <v>0</v>
      </c>
      <c r="M100" s="10">
        <v>0</v>
      </c>
      <c r="N100" s="10">
        <v>0</v>
      </c>
      <c r="O100" s="10">
        <v>0</v>
      </c>
      <c r="P100" s="10">
        <v>0</v>
      </c>
      <c r="Q100" s="10">
        <v>0</v>
      </c>
      <c r="R100" s="10">
        <v>0</v>
      </c>
      <c r="S100" s="10">
        <v>0</v>
      </c>
      <c r="T100" s="10">
        <v>0</v>
      </c>
      <c r="U100" s="10">
        <v>1</v>
      </c>
      <c r="V100" s="10">
        <v>0</v>
      </c>
      <c r="W100" s="10">
        <v>0</v>
      </c>
      <c r="X100" s="10">
        <v>0</v>
      </c>
      <c r="Y100" s="10">
        <v>0</v>
      </c>
      <c r="Z100" s="10">
        <v>0</v>
      </c>
      <c r="AA100" s="10">
        <v>0</v>
      </c>
      <c r="AB100" s="10">
        <v>0</v>
      </c>
      <c r="AC100" s="10">
        <v>0</v>
      </c>
      <c r="AD100" s="10">
        <v>0</v>
      </c>
      <c r="AE100" s="10">
        <v>0</v>
      </c>
      <c r="AF100" s="10">
        <v>0</v>
      </c>
      <c r="AG100" s="10">
        <v>0</v>
      </c>
      <c r="AH100" s="10">
        <f t="shared" si="2"/>
        <v>0</v>
      </c>
      <c r="AI100" s="10">
        <f t="shared" si="3"/>
        <v>1</v>
      </c>
    </row>
    <row r="101" spans="1:35" x14ac:dyDescent="0.25">
      <c r="A101" s="19"/>
      <c r="B101" s="27" t="s">
        <v>82</v>
      </c>
      <c r="C101" s="24" t="s">
        <v>118</v>
      </c>
      <c r="D101" s="10">
        <v>1</v>
      </c>
      <c r="E101" s="10">
        <v>0</v>
      </c>
      <c r="F101" s="10">
        <v>0</v>
      </c>
      <c r="G101" s="10">
        <v>0</v>
      </c>
      <c r="H101" s="10">
        <v>0</v>
      </c>
      <c r="I101" s="10">
        <v>0</v>
      </c>
      <c r="J101" s="10">
        <v>0</v>
      </c>
      <c r="K101" s="10">
        <v>0</v>
      </c>
      <c r="L101" s="10">
        <v>0</v>
      </c>
      <c r="M101" s="10">
        <v>0</v>
      </c>
      <c r="N101" s="10">
        <v>0</v>
      </c>
      <c r="O101" s="10">
        <v>0</v>
      </c>
      <c r="P101" s="10">
        <v>0</v>
      </c>
      <c r="Q101" s="10">
        <v>0</v>
      </c>
      <c r="R101" s="10">
        <v>0</v>
      </c>
      <c r="S101" s="10">
        <v>0</v>
      </c>
      <c r="T101" s="10">
        <v>0</v>
      </c>
      <c r="U101" s="10">
        <v>0</v>
      </c>
      <c r="V101" s="10">
        <v>0</v>
      </c>
      <c r="W101" s="10">
        <v>0</v>
      </c>
      <c r="X101" s="10">
        <v>0</v>
      </c>
      <c r="Y101" s="10">
        <v>0</v>
      </c>
      <c r="Z101" s="10">
        <v>0</v>
      </c>
      <c r="AA101" s="10">
        <v>0</v>
      </c>
      <c r="AB101" s="10">
        <v>0</v>
      </c>
      <c r="AC101" s="10">
        <v>0</v>
      </c>
      <c r="AD101" s="10">
        <v>0</v>
      </c>
      <c r="AE101" s="10">
        <v>0</v>
      </c>
      <c r="AF101" s="10">
        <v>0</v>
      </c>
      <c r="AG101" s="10">
        <v>0</v>
      </c>
      <c r="AH101" s="10">
        <f t="shared" si="2"/>
        <v>1</v>
      </c>
      <c r="AI101" s="10">
        <f t="shared" si="3"/>
        <v>0</v>
      </c>
    </row>
    <row r="102" spans="1:35" x14ac:dyDescent="0.25">
      <c r="A102" s="19"/>
      <c r="B102" s="27" t="s">
        <v>82</v>
      </c>
      <c r="C102" s="23" t="s">
        <v>119</v>
      </c>
      <c r="D102" s="10">
        <v>2</v>
      </c>
      <c r="E102" s="10">
        <v>0</v>
      </c>
      <c r="F102" s="10">
        <v>0</v>
      </c>
      <c r="G102" s="10">
        <v>0</v>
      </c>
      <c r="H102" s="10">
        <v>0</v>
      </c>
      <c r="I102" s="10">
        <v>0</v>
      </c>
      <c r="J102" s="10">
        <v>0</v>
      </c>
      <c r="K102" s="10">
        <v>0</v>
      </c>
      <c r="L102" s="10">
        <v>0</v>
      </c>
      <c r="M102" s="10">
        <v>0</v>
      </c>
      <c r="N102" s="10">
        <v>0</v>
      </c>
      <c r="O102" s="10">
        <v>0</v>
      </c>
      <c r="P102" s="10">
        <v>0</v>
      </c>
      <c r="Q102" s="10">
        <v>0</v>
      </c>
      <c r="R102" s="10">
        <v>0</v>
      </c>
      <c r="S102" s="10">
        <v>0</v>
      </c>
      <c r="T102" s="10">
        <v>0</v>
      </c>
      <c r="U102" s="10">
        <v>0</v>
      </c>
      <c r="V102" s="10">
        <v>0</v>
      </c>
      <c r="W102" s="10">
        <v>0</v>
      </c>
      <c r="X102" s="10">
        <v>0</v>
      </c>
      <c r="Y102" s="10">
        <v>0</v>
      </c>
      <c r="Z102" s="10">
        <v>0</v>
      </c>
      <c r="AA102" s="10">
        <v>0</v>
      </c>
      <c r="AB102" s="10">
        <v>0</v>
      </c>
      <c r="AC102" s="10">
        <v>0</v>
      </c>
      <c r="AD102" s="10">
        <v>0</v>
      </c>
      <c r="AE102" s="10">
        <v>0</v>
      </c>
      <c r="AF102" s="10">
        <v>0</v>
      </c>
      <c r="AG102" s="10">
        <v>0</v>
      </c>
      <c r="AH102" s="10">
        <f t="shared" si="2"/>
        <v>2</v>
      </c>
      <c r="AI102" s="10">
        <f t="shared" si="3"/>
        <v>0</v>
      </c>
    </row>
    <row r="103" spans="1:35" x14ac:dyDescent="0.25">
      <c r="A103" s="19"/>
      <c r="B103" s="27"/>
      <c r="C103" s="23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</row>
    <row r="104" spans="1:35" x14ac:dyDescent="0.25">
      <c r="A104" s="19"/>
      <c r="B104" s="14" t="s">
        <v>120</v>
      </c>
      <c r="C104" s="23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</row>
    <row r="105" spans="1:35" x14ac:dyDescent="0.25">
      <c r="A105" s="19"/>
      <c r="B105" s="27" t="s">
        <v>82</v>
      </c>
      <c r="C105" s="23" t="s">
        <v>121</v>
      </c>
      <c r="D105" s="10">
        <v>10</v>
      </c>
      <c r="E105" s="10">
        <v>1</v>
      </c>
      <c r="F105" s="10">
        <v>0</v>
      </c>
      <c r="G105" s="10">
        <v>0</v>
      </c>
      <c r="H105" s="10">
        <v>0</v>
      </c>
      <c r="I105" s="10">
        <v>0</v>
      </c>
      <c r="J105" s="10">
        <v>0</v>
      </c>
      <c r="K105" s="10">
        <v>0</v>
      </c>
      <c r="L105" s="10">
        <v>2</v>
      </c>
      <c r="M105" s="10">
        <v>0</v>
      </c>
      <c r="N105" s="10">
        <v>0</v>
      </c>
      <c r="O105" s="10">
        <v>0</v>
      </c>
      <c r="P105" s="10">
        <v>0</v>
      </c>
      <c r="Q105" s="10">
        <v>0</v>
      </c>
      <c r="R105" s="10">
        <v>0</v>
      </c>
      <c r="S105" s="10">
        <v>0</v>
      </c>
      <c r="T105" s="10">
        <v>0</v>
      </c>
      <c r="U105" s="10">
        <v>0</v>
      </c>
      <c r="V105" s="10">
        <v>0</v>
      </c>
      <c r="W105" s="10">
        <v>0</v>
      </c>
      <c r="X105" s="10">
        <v>0</v>
      </c>
      <c r="Y105" s="10">
        <v>1</v>
      </c>
      <c r="Z105" s="10">
        <v>0</v>
      </c>
      <c r="AA105" s="10">
        <v>0</v>
      </c>
      <c r="AB105" s="10">
        <v>0</v>
      </c>
      <c r="AC105" s="10">
        <v>0</v>
      </c>
      <c r="AD105" s="10">
        <v>1</v>
      </c>
      <c r="AE105" s="10">
        <v>0</v>
      </c>
      <c r="AF105" s="10">
        <v>0</v>
      </c>
      <c r="AG105" s="10">
        <v>0</v>
      </c>
      <c r="AH105" s="10">
        <f t="shared" si="2"/>
        <v>13</v>
      </c>
      <c r="AI105" s="10">
        <f t="shared" si="3"/>
        <v>2</v>
      </c>
    </row>
    <row r="106" spans="1:35" x14ac:dyDescent="0.25">
      <c r="A106" s="19"/>
      <c r="B106" s="27" t="s">
        <v>82</v>
      </c>
      <c r="C106" s="23" t="s">
        <v>122</v>
      </c>
      <c r="D106" s="10">
        <v>82</v>
      </c>
      <c r="E106" s="10">
        <v>38</v>
      </c>
      <c r="F106" s="10">
        <v>0</v>
      </c>
      <c r="G106" s="10">
        <v>35</v>
      </c>
      <c r="H106" s="10">
        <v>44</v>
      </c>
      <c r="I106" s="10">
        <v>0</v>
      </c>
      <c r="J106" s="10">
        <v>32</v>
      </c>
      <c r="K106" s="10">
        <v>0</v>
      </c>
      <c r="L106" s="10">
        <v>28</v>
      </c>
      <c r="M106" s="10">
        <v>0</v>
      </c>
      <c r="N106" s="10">
        <v>16</v>
      </c>
      <c r="O106" s="10">
        <v>0</v>
      </c>
      <c r="P106" s="10">
        <v>0</v>
      </c>
      <c r="Q106" s="10">
        <v>23</v>
      </c>
      <c r="R106" s="10">
        <v>0</v>
      </c>
      <c r="S106" s="10">
        <v>0</v>
      </c>
      <c r="T106" s="10">
        <v>5</v>
      </c>
      <c r="U106" s="10">
        <v>4</v>
      </c>
      <c r="V106" s="10">
        <v>9</v>
      </c>
      <c r="W106" s="10">
        <v>8</v>
      </c>
      <c r="X106" s="10">
        <v>0</v>
      </c>
      <c r="Y106" s="10">
        <v>24</v>
      </c>
      <c r="Z106" s="10">
        <v>50</v>
      </c>
      <c r="AA106" s="10">
        <v>0</v>
      </c>
      <c r="AB106" s="10">
        <v>0</v>
      </c>
      <c r="AC106" s="10">
        <v>12</v>
      </c>
      <c r="AD106" s="10">
        <v>81</v>
      </c>
      <c r="AE106" s="10">
        <v>0</v>
      </c>
      <c r="AF106" s="10">
        <v>0</v>
      </c>
      <c r="AG106" s="10">
        <v>0</v>
      </c>
      <c r="AH106" s="10">
        <f t="shared" si="2"/>
        <v>347</v>
      </c>
      <c r="AI106" s="10">
        <f t="shared" si="3"/>
        <v>144</v>
      </c>
    </row>
    <row r="107" spans="1:35" x14ac:dyDescent="0.25">
      <c r="A107" s="19"/>
      <c r="B107" s="27" t="s">
        <v>82</v>
      </c>
      <c r="C107" s="23" t="s">
        <v>123</v>
      </c>
      <c r="D107" s="10">
        <v>2</v>
      </c>
      <c r="E107" s="10">
        <v>1</v>
      </c>
      <c r="F107" s="10">
        <v>0</v>
      </c>
      <c r="G107" s="10">
        <v>1</v>
      </c>
      <c r="H107" s="10">
        <v>2</v>
      </c>
      <c r="I107" s="10">
        <v>0</v>
      </c>
      <c r="J107" s="10">
        <v>0</v>
      </c>
      <c r="K107" s="10">
        <v>0</v>
      </c>
      <c r="L107" s="10">
        <v>1</v>
      </c>
      <c r="M107" s="10">
        <v>0</v>
      </c>
      <c r="N107" s="10">
        <v>7</v>
      </c>
      <c r="O107" s="10">
        <v>0</v>
      </c>
      <c r="P107" s="10">
        <v>0</v>
      </c>
      <c r="Q107" s="10">
        <v>1</v>
      </c>
      <c r="R107" s="10">
        <v>0</v>
      </c>
      <c r="S107" s="10">
        <v>0</v>
      </c>
      <c r="T107" s="10">
        <v>0</v>
      </c>
      <c r="U107" s="10">
        <v>0</v>
      </c>
      <c r="V107" s="10">
        <v>0</v>
      </c>
      <c r="W107" s="10">
        <v>0</v>
      </c>
      <c r="X107" s="10">
        <v>0</v>
      </c>
      <c r="Y107" s="10">
        <v>1</v>
      </c>
      <c r="Z107" s="10">
        <v>0</v>
      </c>
      <c r="AA107" s="10">
        <v>0</v>
      </c>
      <c r="AB107" s="10">
        <v>0</v>
      </c>
      <c r="AC107" s="10">
        <v>0</v>
      </c>
      <c r="AD107" s="10">
        <v>0</v>
      </c>
      <c r="AE107" s="10">
        <v>0</v>
      </c>
      <c r="AF107" s="10">
        <v>0</v>
      </c>
      <c r="AG107" s="10">
        <v>0</v>
      </c>
      <c r="AH107" s="10">
        <f t="shared" si="2"/>
        <v>12</v>
      </c>
      <c r="AI107" s="10">
        <f t="shared" si="3"/>
        <v>4</v>
      </c>
    </row>
    <row r="108" spans="1:35" x14ac:dyDescent="0.25">
      <c r="A108" s="19"/>
      <c r="B108" s="27" t="s">
        <v>82</v>
      </c>
      <c r="C108" s="23" t="s">
        <v>124</v>
      </c>
      <c r="D108" s="10">
        <v>2</v>
      </c>
      <c r="E108" s="10">
        <v>1</v>
      </c>
      <c r="F108" s="10">
        <v>0</v>
      </c>
      <c r="G108" s="10">
        <v>1</v>
      </c>
      <c r="H108" s="10">
        <v>0</v>
      </c>
      <c r="I108" s="10">
        <v>0</v>
      </c>
      <c r="J108" s="10">
        <v>1</v>
      </c>
      <c r="K108" s="10">
        <v>0</v>
      </c>
      <c r="L108" s="10">
        <v>0</v>
      </c>
      <c r="M108" s="10">
        <v>0</v>
      </c>
      <c r="N108" s="10">
        <v>0</v>
      </c>
      <c r="O108" s="10">
        <v>0</v>
      </c>
      <c r="P108" s="10">
        <v>0</v>
      </c>
      <c r="Q108" s="10">
        <v>0</v>
      </c>
      <c r="R108" s="10">
        <v>0</v>
      </c>
      <c r="S108" s="10">
        <v>0</v>
      </c>
      <c r="T108" s="10">
        <v>0</v>
      </c>
      <c r="U108" s="10">
        <v>0</v>
      </c>
      <c r="V108" s="10">
        <v>0</v>
      </c>
      <c r="W108" s="10">
        <v>0</v>
      </c>
      <c r="X108" s="10">
        <v>0</v>
      </c>
      <c r="Y108" s="10">
        <v>5</v>
      </c>
      <c r="Z108" s="10">
        <v>0</v>
      </c>
      <c r="AA108" s="10">
        <v>0</v>
      </c>
      <c r="AB108" s="10">
        <v>0</v>
      </c>
      <c r="AC108" s="10">
        <v>3</v>
      </c>
      <c r="AD108" s="10">
        <v>3</v>
      </c>
      <c r="AE108" s="10">
        <v>0</v>
      </c>
      <c r="AF108" s="10">
        <v>0</v>
      </c>
      <c r="AG108" s="10">
        <v>0</v>
      </c>
      <c r="AH108" s="10">
        <f t="shared" si="2"/>
        <v>6</v>
      </c>
      <c r="AI108" s="10">
        <f t="shared" si="3"/>
        <v>10</v>
      </c>
    </row>
    <row r="109" spans="1:35" x14ac:dyDescent="0.25">
      <c r="A109" s="19"/>
      <c r="B109" s="27" t="s">
        <v>82</v>
      </c>
      <c r="C109" s="23" t="s">
        <v>125</v>
      </c>
      <c r="D109" s="10">
        <v>0</v>
      </c>
      <c r="E109" s="10">
        <v>0</v>
      </c>
      <c r="F109" s="10">
        <v>0</v>
      </c>
      <c r="G109" s="10">
        <v>0</v>
      </c>
      <c r="H109" s="10">
        <v>0</v>
      </c>
      <c r="I109" s="10">
        <v>0</v>
      </c>
      <c r="J109" s="10">
        <v>5</v>
      </c>
      <c r="K109" s="10">
        <v>0</v>
      </c>
      <c r="L109" s="10">
        <v>2</v>
      </c>
      <c r="M109" s="10">
        <v>0</v>
      </c>
      <c r="N109" s="10">
        <v>0</v>
      </c>
      <c r="O109" s="10">
        <v>0</v>
      </c>
      <c r="P109" s="10">
        <v>0</v>
      </c>
      <c r="Q109" s="10">
        <v>5</v>
      </c>
      <c r="R109" s="10">
        <v>3</v>
      </c>
      <c r="S109" s="10">
        <v>0</v>
      </c>
      <c r="T109" s="10">
        <v>0</v>
      </c>
      <c r="U109" s="10">
        <v>1</v>
      </c>
      <c r="V109" s="10">
        <v>0</v>
      </c>
      <c r="W109" s="10">
        <v>2</v>
      </c>
      <c r="X109" s="10">
        <v>0</v>
      </c>
      <c r="Y109" s="10">
        <v>0</v>
      </c>
      <c r="Z109" s="10">
        <v>0</v>
      </c>
      <c r="AA109" s="10">
        <v>0</v>
      </c>
      <c r="AB109" s="10">
        <v>0</v>
      </c>
      <c r="AC109" s="10">
        <v>0</v>
      </c>
      <c r="AD109" s="10">
        <v>0</v>
      </c>
      <c r="AE109" s="10">
        <v>0</v>
      </c>
      <c r="AF109" s="10">
        <v>0</v>
      </c>
      <c r="AG109" s="10">
        <v>0</v>
      </c>
      <c r="AH109" s="10">
        <f t="shared" si="2"/>
        <v>10</v>
      </c>
      <c r="AI109" s="10">
        <f t="shared" si="3"/>
        <v>8</v>
      </c>
    </row>
    <row r="110" spans="1:35" x14ac:dyDescent="0.25">
      <c r="A110" s="19"/>
      <c r="B110" s="27" t="s">
        <v>82</v>
      </c>
      <c r="C110" s="23" t="s">
        <v>126</v>
      </c>
      <c r="D110" s="10">
        <v>0</v>
      </c>
      <c r="E110" s="10">
        <v>0</v>
      </c>
      <c r="F110" s="10">
        <v>0</v>
      </c>
      <c r="G110" s="10">
        <v>0</v>
      </c>
      <c r="H110" s="10">
        <v>0</v>
      </c>
      <c r="I110" s="10">
        <v>0</v>
      </c>
      <c r="J110" s="10">
        <v>0</v>
      </c>
      <c r="K110" s="10">
        <v>0</v>
      </c>
      <c r="L110" s="10">
        <v>4</v>
      </c>
      <c r="M110" s="10">
        <v>0</v>
      </c>
      <c r="N110" s="10">
        <v>2</v>
      </c>
      <c r="O110" s="10">
        <v>0</v>
      </c>
      <c r="P110" s="10">
        <v>0</v>
      </c>
      <c r="Q110" s="10">
        <v>1</v>
      </c>
      <c r="R110" s="10">
        <v>0</v>
      </c>
      <c r="S110" s="10">
        <v>0</v>
      </c>
      <c r="T110" s="10">
        <v>0</v>
      </c>
      <c r="U110" s="10">
        <v>0</v>
      </c>
      <c r="V110" s="10">
        <v>0</v>
      </c>
      <c r="W110" s="10">
        <v>0</v>
      </c>
      <c r="X110" s="10">
        <v>0</v>
      </c>
      <c r="Y110" s="10">
        <v>0</v>
      </c>
      <c r="Z110" s="10">
        <v>0</v>
      </c>
      <c r="AA110" s="10">
        <v>0</v>
      </c>
      <c r="AB110" s="10">
        <v>0</v>
      </c>
      <c r="AC110" s="10">
        <v>0</v>
      </c>
      <c r="AD110" s="10">
        <v>0</v>
      </c>
      <c r="AE110" s="10">
        <v>0</v>
      </c>
      <c r="AF110" s="10">
        <v>0</v>
      </c>
      <c r="AG110" s="10">
        <v>0</v>
      </c>
      <c r="AH110" s="10">
        <f t="shared" si="2"/>
        <v>6</v>
      </c>
      <c r="AI110" s="10">
        <f t="shared" si="3"/>
        <v>1</v>
      </c>
    </row>
    <row r="111" spans="1:35" x14ac:dyDescent="0.25">
      <c r="A111" s="19"/>
      <c r="B111" s="27" t="s">
        <v>82</v>
      </c>
      <c r="C111" s="23" t="s">
        <v>127</v>
      </c>
      <c r="D111" s="10">
        <v>1</v>
      </c>
      <c r="E111" s="10">
        <v>0</v>
      </c>
      <c r="F111" s="10">
        <v>0</v>
      </c>
      <c r="G111" s="10">
        <v>0</v>
      </c>
      <c r="H111" s="10">
        <v>0</v>
      </c>
      <c r="I111" s="10">
        <v>0</v>
      </c>
      <c r="J111" s="10">
        <v>0</v>
      </c>
      <c r="K111" s="10">
        <v>0</v>
      </c>
      <c r="L111" s="10">
        <v>4</v>
      </c>
      <c r="M111" s="10">
        <v>0</v>
      </c>
      <c r="N111" s="10">
        <v>0</v>
      </c>
      <c r="O111" s="10">
        <v>0</v>
      </c>
      <c r="P111" s="10">
        <v>0</v>
      </c>
      <c r="Q111" s="10">
        <v>8</v>
      </c>
      <c r="R111" s="10">
        <v>0</v>
      </c>
      <c r="S111" s="10">
        <v>0</v>
      </c>
      <c r="T111" s="10">
        <v>0</v>
      </c>
      <c r="U111" s="10">
        <v>0</v>
      </c>
      <c r="V111" s="10">
        <v>1</v>
      </c>
      <c r="W111" s="10">
        <v>0</v>
      </c>
      <c r="X111" s="10">
        <v>0</v>
      </c>
      <c r="Y111" s="10">
        <v>0</v>
      </c>
      <c r="Z111" s="10">
        <v>0</v>
      </c>
      <c r="AA111" s="10">
        <v>0</v>
      </c>
      <c r="AB111" s="10">
        <v>0</v>
      </c>
      <c r="AC111" s="10">
        <v>0</v>
      </c>
      <c r="AD111" s="10">
        <v>2</v>
      </c>
      <c r="AE111" s="10">
        <v>0</v>
      </c>
      <c r="AF111" s="10">
        <v>0</v>
      </c>
      <c r="AG111" s="10">
        <v>0</v>
      </c>
      <c r="AH111" s="10">
        <f t="shared" si="2"/>
        <v>8</v>
      </c>
      <c r="AI111" s="10">
        <f t="shared" si="3"/>
        <v>8</v>
      </c>
    </row>
    <row r="112" spans="1:35" x14ac:dyDescent="0.25">
      <c r="A112" s="19"/>
      <c r="B112" s="27" t="s">
        <v>82</v>
      </c>
      <c r="C112" s="23" t="s">
        <v>119</v>
      </c>
      <c r="D112" s="10">
        <v>2</v>
      </c>
      <c r="E112" s="10">
        <v>0</v>
      </c>
      <c r="F112" s="10">
        <v>0</v>
      </c>
      <c r="G112" s="10">
        <v>0</v>
      </c>
      <c r="H112" s="10">
        <v>0</v>
      </c>
      <c r="I112" s="10">
        <v>0</v>
      </c>
      <c r="J112" s="10">
        <v>0</v>
      </c>
      <c r="K112" s="10">
        <v>0</v>
      </c>
      <c r="L112" s="10">
        <v>0</v>
      </c>
      <c r="M112" s="10">
        <v>0</v>
      </c>
      <c r="N112" s="10">
        <v>0</v>
      </c>
      <c r="O112" s="10">
        <v>0</v>
      </c>
      <c r="P112" s="10">
        <v>8</v>
      </c>
      <c r="Q112" s="10">
        <v>8</v>
      </c>
      <c r="R112" s="10">
        <v>0</v>
      </c>
      <c r="S112" s="10">
        <v>0</v>
      </c>
      <c r="T112" s="10">
        <v>0</v>
      </c>
      <c r="U112" s="10">
        <v>0</v>
      </c>
      <c r="V112" s="10">
        <v>0</v>
      </c>
      <c r="W112" s="10">
        <v>0</v>
      </c>
      <c r="X112" s="10">
        <v>0</v>
      </c>
      <c r="Y112" s="10">
        <v>0</v>
      </c>
      <c r="Z112" s="10">
        <v>0</v>
      </c>
      <c r="AA112" s="10">
        <v>0</v>
      </c>
      <c r="AB112" s="10">
        <v>0</v>
      </c>
      <c r="AC112" s="10">
        <v>0</v>
      </c>
      <c r="AD112" s="10">
        <v>0</v>
      </c>
      <c r="AE112" s="10">
        <v>0</v>
      </c>
      <c r="AF112" s="10">
        <v>0</v>
      </c>
      <c r="AG112" s="10">
        <v>0</v>
      </c>
      <c r="AH112" s="10">
        <f t="shared" si="2"/>
        <v>10</v>
      </c>
      <c r="AI112" s="10">
        <f t="shared" si="3"/>
        <v>8</v>
      </c>
    </row>
    <row r="113" spans="1:35" x14ac:dyDescent="0.25">
      <c r="A113" s="19"/>
      <c r="B113" s="20"/>
      <c r="C113" s="21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</row>
    <row r="114" spans="1:35" x14ac:dyDescent="0.25">
      <c r="A114" s="11" t="s">
        <v>128</v>
      </c>
      <c r="B114" s="27" t="s">
        <v>129</v>
      </c>
      <c r="C114" s="18" t="s">
        <v>38</v>
      </c>
      <c r="D114" s="10">
        <v>245</v>
      </c>
      <c r="E114" s="10">
        <v>83</v>
      </c>
      <c r="F114" s="10">
        <v>0</v>
      </c>
      <c r="G114" s="10">
        <v>699</v>
      </c>
      <c r="H114" s="10">
        <v>915</v>
      </c>
      <c r="I114" s="10">
        <v>0</v>
      </c>
      <c r="J114" s="10">
        <v>774</v>
      </c>
      <c r="K114" s="10">
        <v>0</v>
      </c>
      <c r="L114" s="10">
        <v>1112</v>
      </c>
      <c r="M114" s="10">
        <v>0</v>
      </c>
      <c r="N114" s="10">
        <v>360</v>
      </c>
      <c r="O114" s="10">
        <v>0</v>
      </c>
      <c r="P114" s="10">
        <v>0</v>
      </c>
      <c r="Q114" s="10">
        <v>1167</v>
      </c>
      <c r="R114" s="10">
        <v>36</v>
      </c>
      <c r="S114" s="10">
        <v>0</v>
      </c>
      <c r="T114" s="10">
        <v>27</v>
      </c>
      <c r="U114" s="10">
        <v>65</v>
      </c>
      <c r="V114" s="10">
        <v>194</v>
      </c>
      <c r="W114" s="10">
        <v>274</v>
      </c>
      <c r="X114" s="10">
        <v>0</v>
      </c>
      <c r="Y114" s="10">
        <v>175</v>
      </c>
      <c r="Z114" s="10">
        <v>962</v>
      </c>
      <c r="AA114" s="10">
        <v>0</v>
      </c>
      <c r="AB114" s="10">
        <v>0</v>
      </c>
      <c r="AC114" s="10">
        <v>264</v>
      </c>
      <c r="AD114" s="10">
        <v>448</v>
      </c>
      <c r="AE114" s="10">
        <v>0</v>
      </c>
      <c r="AF114" s="10">
        <v>0</v>
      </c>
      <c r="AG114" s="10">
        <v>0</v>
      </c>
      <c r="AH114" s="10">
        <f t="shared" si="2"/>
        <v>5073</v>
      </c>
      <c r="AI114" s="10">
        <f t="shared" si="3"/>
        <v>2727</v>
      </c>
    </row>
    <row r="115" spans="1:35" x14ac:dyDescent="0.25">
      <c r="A115" s="11" t="s">
        <v>130</v>
      </c>
      <c r="B115" s="27" t="s">
        <v>131</v>
      </c>
      <c r="C115" s="18" t="s">
        <v>132</v>
      </c>
      <c r="D115" s="82">
        <v>30</v>
      </c>
      <c r="E115" s="83"/>
      <c r="F115" s="82">
        <v>30</v>
      </c>
      <c r="G115" s="83"/>
      <c r="H115" s="82">
        <v>30</v>
      </c>
      <c r="I115" s="83"/>
      <c r="J115" s="82">
        <v>30</v>
      </c>
      <c r="K115" s="83"/>
      <c r="L115" s="82">
        <v>30</v>
      </c>
      <c r="M115" s="83"/>
      <c r="N115" s="82">
        <v>30</v>
      </c>
      <c r="O115" s="83"/>
      <c r="P115" s="82">
        <v>30</v>
      </c>
      <c r="Q115" s="83"/>
      <c r="R115" s="82">
        <v>30</v>
      </c>
      <c r="S115" s="83"/>
      <c r="T115" s="82">
        <v>30</v>
      </c>
      <c r="U115" s="83"/>
      <c r="V115" s="82">
        <v>30</v>
      </c>
      <c r="W115" s="83"/>
      <c r="X115" s="82">
        <v>30</v>
      </c>
      <c r="Y115" s="83"/>
      <c r="Z115" s="82">
        <v>30</v>
      </c>
      <c r="AA115" s="83"/>
      <c r="AB115" s="82">
        <v>30</v>
      </c>
      <c r="AC115" s="83"/>
      <c r="AD115" s="82">
        <v>30</v>
      </c>
      <c r="AE115" s="83"/>
      <c r="AF115" s="82">
        <v>30</v>
      </c>
      <c r="AG115" s="83"/>
      <c r="AH115" s="82">
        <v>30</v>
      </c>
      <c r="AI115" s="83"/>
    </row>
    <row r="116" spans="1:35" ht="25.5" x14ac:dyDescent="0.25">
      <c r="A116" s="11" t="s">
        <v>133</v>
      </c>
      <c r="B116" s="27" t="s">
        <v>134</v>
      </c>
      <c r="C116" s="18" t="s">
        <v>135</v>
      </c>
      <c r="D116" s="25">
        <f>D17</f>
        <v>99</v>
      </c>
      <c r="E116" s="26">
        <f>E17</f>
        <v>40</v>
      </c>
      <c r="F116" s="25">
        <f t="shared" ref="F116:AI116" si="4">F17</f>
        <v>0</v>
      </c>
      <c r="G116" s="26">
        <f t="shared" si="4"/>
        <v>12</v>
      </c>
      <c r="H116" s="25">
        <f t="shared" si="4"/>
        <v>22</v>
      </c>
      <c r="I116" s="26">
        <f t="shared" si="4"/>
        <v>0</v>
      </c>
      <c r="J116" s="25">
        <f t="shared" si="4"/>
        <v>8</v>
      </c>
      <c r="K116" s="26">
        <f t="shared" si="4"/>
        <v>0</v>
      </c>
      <c r="L116" s="25">
        <f t="shared" si="4"/>
        <v>0</v>
      </c>
      <c r="M116" s="26">
        <f t="shared" si="4"/>
        <v>0</v>
      </c>
      <c r="N116" s="25">
        <f t="shared" si="4"/>
        <v>20</v>
      </c>
      <c r="O116" s="26">
        <f t="shared" si="4"/>
        <v>0</v>
      </c>
      <c r="P116" s="25">
        <f t="shared" si="4"/>
        <v>0</v>
      </c>
      <c r="Q116" s="26">
        <f t="shared" si="4"/>
        <v>0</v>
      </c>
      <c r="R116" s="25">
        <f t="shared" si="4"/>
        <v>0</v>
      </c>
      <c r="S116" s="26">
        <f t="shared" si="4"/>
        <v>0</v>
      </c>
      <c r="T116" s="25">
        <f t="shared" si="4"/>
        <v>4</v>
      </c>
      <c r="U116" s="26">
        <f t="shared" si="4"/>
        <v>5</v>
      </c>
      <c r="V116" s="25">
        <f t="shared" si="4"/>
        <v>2</v>
      </c>
      <c r="W116" s="26">
        <f t="shared" si="4"/>
        <v>2</v>
      </c>
      <c r="X116" s="25">
        <f t="shared" si="4"/>
        <v>0</v>
      </c>
      <c r="Y116" s="26">
        <f t="shared" si="4"/>
        <v>24</v>
      </c>
      <c r="Z116" s="25">
        <f t="shared" si="4"/>
        <v>18</v>
      </c>
      <c r="AA116" s="26">
        <f t="shared" si="4"/>
        <v>0</v>
      </c>
      <c r="AB116" s="25">
        <f t="shared" si="4"/>
        <v>0</v>
      </c>
      <c r="AC116" s="26">
        <f t="shared" si="4"/>
        <v>8</v>
      </c>
      <c r="AD116" s="25">
        <f t="shared" si="4"/>
        <v>68</v>
      </c>
      <c r="AE116" s="26">
        <f t="shared" si="4"/>
        <v>0</v>
      </c>
      <c r="AF116" s="25">
        <f t="shared" si="4"/>
        <v>0</v>
      </c>
      <c r="AG116" s="26">
        <f t="shared" si="4"/>
        <v>0</v>
      </c>
      <c r="AH116" s="25">
        <f t="shared" si="4"/>
        <v>241</v>
      </c>
      <c r="AI116" s="26">
        <f t="shared" si="4"/>
        <v>91</v>
      </c>
    </row>
    <row r="117" spans="1:35" x14ac:dyDescent="0.25">
      <c r="A117" s="11" t="s">
        <v>136</v>
      </c>
      <c r="B117" s="84" t="s">
        <v>137</v>
      </c>
      <c r="C117" s="85"/>
      <c r="D117" s="86">
        <f>(D114+E114)/(D115*31)*100</f>
        <v>35.268817204301072</v>
      </c>
      <c r="E117" s="87"/>
      <c r="F117" s="86">
        <f>(F114+G114)/(F115*28)*100</f>
        <v>83.214285714285722</v>
      </c>
      <c r="G117" s="87"/>
      <c r="H117" s="86">
        <f>(H114+I114)/(H115*31)*100</f>
        <v>98.387096774193552</v>
      </c>
      <c r="I117" s="87"/>
      <c r="J117" s="86">
        <f>(J114+K114)/(J115*30)*100</f>
        <v>86</v>
      </c>
      <c r="K117" s="87"/>
      <c r="L117" s="86">
        <f>(L114+M114)/(L115*30)*100</f>
        <v>123.55555555555556</v>
      </c>
      <c r="M117" s="87"/>
      <c r="N117" s="86">
        <f>(N114+O114)/(N115*30)*100</f>
        <v>40</v>
      </c>
      <c r="O117" s="87"/>
      <c r="P117" s="86">
        <f>(P114+Q114)/(P115*30)*100</f>
        <v>129.66666666666666</v>
      </c>
      <c r="Q117" s="87"/>
      <c r="R117" s="86">
        <f>(R114+S114)/(R115*31)*100</f>
        <v>3.870967741935484</v>
      </c>
      <c r="S117" s="87"/>
      <c r="T117" s="86">
        <f>(T114+U114)/(T115*30)*100</f>
        <v>10.222222222222223</v>
      </c>
      <c r="U117" s="87"/>
      <c r="V117" s="86">
        <f>(V114+W114)/(V115*31)*100</f>
        <v>50.322580645161288</v>
      </c>
      <c r="W117" s="87"/>
      <c r="X117" s="86">
        <f>(X114+Y114)/(X115*31)*100</f>
        <v>18.817204301075268</v>
      </c>
      <c r="Y117" s="87"/>
      <c r="Z117" s="86">
        <f>(Z114+AA114)/(Z115*30)*100</f>
        <v>106.8888888888889</v>
      </c>
      <c r="AA117" s="87"/>
      <c r="AB117" s="86">
        <f>(AB114+AC114)/(AB115*31)*100</f>
        <v>28.387096774193548</v>
      </c>
      <c r="AC117" s="87"/>
      <c r="AD117" s="86">
        <f>(AD114+AE114)/(AD115*30)*100</f>
        <v>49.777777777777779</v>
      </c>
      <c r="AE117" s="87"/>
      <c r="AF117" s="86">
        <f>(AF114+AG114)/(AF115*31)*100</f>
        <v>0</v>
      </c>
      <c r="AG117" s="87"/>
      <c r="AH117" s="86">
        <f>(AH114+AI114)/(AH115*365)*100</f>
        <v>71.232876712328761</v>
      </c>
      <c r="AI117" s="87"/>
    </row>
    <row r="118" spans="1:35" x14ac:dyDescent="0.25">
      <c r="A118" s="11" t="s">
        <v>138</v>
      </c>
      <c r="B118" s="84" t="s">
        <v>139</v>
      </c>
      <c r="C118" s="85"/>
      <c r="D118" s="86">
        <f>(D36+D37+E36+E37)/(D116+E116)</f>
        <v>1.4820143884892085</v>
      </c>
      <c r="E118" s="87"/>
      <c r="F118" s="86">
        <f>(F36+F37+G36+G37)/(F116+G116)</f>
        <v>24.583333333333332</v>
      </c>
      <c r="G118" s="87"/>
      <c r="H118" s="86">
        <f>(H36+H37+I36+I37)/(H116+I116)</f>
        <v>33.909090909090907</v>
      </c>
      <c r="I118" s="87"/>
      <c r="J118" s="86">
        <f>(J36+J37+K36+K37)/(J116+K116)</f>
        <v>49.75</v>
      </c>
      <c r="K118" s="87"/>
      <c r="L118" s="86" t="e">
        <f>(L36+L37+M36+M37)/(L116+M116)</f>
        <v>#DIV/0!</v>
      </c>
      <c r="M118" s="87"/>
      <c r="N118" s="86">
        <f>(N36+N37+O36+O37)/(N116+O116)</f>
        <v>24.6</v>
      </c>
      <c r="O118" s="87"/>
      <c r="P118" s="86" t="e">
        <f>(P36+P37+Q36+Q37)/(P116+Q116)</f>
        <v>#DIV/0!</v>
      </c>
      <c r="Q118" s="87"/>
      <c r="R118" s="86" t="e">
        <f>(R36+R37+S36+S37)/(R116+S116)</f>
        <v>#DIV/0!</v>
      </c>
      <c r="S118" s="87"/>
      <c r="T118" s="86">
        <f>(T36+T37+U36+U37)/(T116+U116)</f>
        <v>9.2222222222222214</v>
      </c>
      <c r="U118" s="87"/>
      <c r="V118" s="86">
        <f>(V36+V37+W36+W37)/(V116+W116)</f>
        <v>13.25</v>
      </c>
      <c r="W118" s="87"/>
      <c r="X118" s="86">
        <f>(X36+X37+Y36+Y37)/(X116+Y116)</f>
        <v>5.875</v>
      </c>
      <c r="Y118" s="87"/>
      <c r="Z118" s="86">
        <f>(Z36+Z37+AA36+AA37)/(Z116+AA116)</f>
        <v>33.222222222222221</v>
      </c>
      <c r="AA118" s="87"/>
      <c r="AB118" s="86">
        <f>(AB36+AB37+AC36+AC37)/(AB116+AC116)</f>
        <v>17.375</v>
      </c>
      <c r="AC118" s="87"/>
      <c r="AD118" s="86">
        <f>(AD36+AD37+AE36+AE37)/(AD116+AE116)</f>
        <v>6.1764705882352944</v>
      </c>
      <c r="AE118" s="87"/>
      <c r="AF118" s="86" t="e">
        <f>(AF36+AF37+AG36+AG37)/(AF116+AG116)</f>
        <v>#DIV/0!</v>
      </c>
      <c r="AG118" s="87"/>
      <c r="AH118" s="86">
        <f>(AH36+AH37+AI36+AI37)/(AH116+AI116)</f>
        <v>10.756024096385541</v>
      </c>
      <c r="AI118" s="87"/>
    </row>
    <row r="119" spans="1:35" x14ac:dyDescent="0.25">
      <c r="A119" s="11" t="s">
        <v>140</v>
      </c>
      <c r="B119" s="84" t="s">
        <v>141</v>
      </c>
      <c r="C119" s="85"/>
      <c r="D119" s="86">
        <f>((D115*31)-D114-E114)/(D116+E116)</f>
        <v>4.3309352517985609</v>
      </c>
      <c r="E119" s="87"/>
      <c r="F119" s="86">
        <f>((F115*28)-F114-G114)/(F116+G116)</f>
        <v>11.75</v>
      </c>
      <c r="G119" s="87"/>
      <c r="H119" s="86">
        <f>((H115*31)-H114-I114)/(H116+I116)</f>
        <v>0.68181818181818177</v>
      </c>
      <c r="I119" s="87"/>
      <c r="J119" s="86">
        <f>((J115*30)-J114-K114)/(J116+K116)</f>
        <v>15.75</v>
      </c>
      <c r="K119" s="87"/>
      <c r="L119" s="86" t="e">
        <f>((L115*30)-L114-M114)/(L116+M116)</f>
        <v>#DIV/0!</v>
      </c>
      <c r="M119" s="87"/>
      <c r="N119" s="86">
        <f>((N115*30)-N114-O114)/(N116+O116)</f>
        <v>27</v>
      </c>
      <c r="O119" s="87"/>
      <c r="P119" s="86" t="e">
        <f>((P115*30)-P114-Q114)/(P116+Q116)</f>
        <v>#DIV/0!</v>
      </c>
      <c r="Q119" s="87"/>
      <c r="R119" s="86" t="e">
        <f>((R115*31)-R114-S114)/(R116+S116)</f>
        <v>#DIV/0!</v>
      </c>
      <c r="S119" s="87"/>
      <c r="T119" s="86">
        <f>((T115*30)-T114-U114)/(T116+U116)</f>
        <v>89.777777777777771</v>
      </c>
      <c r="U119" s="87"/>
      <c r="V119" s="86">
        <f>((V115*31)-V114-W114)/(V116+W116)</f>
        <v>115.5</v>
      </c>
      <c r="W119" s="87"/>
      <c r="X119" s="86">
        <f>((X115*31)-X114-Y114)/(X116+Y116)</f>
        <v>31.458333333333332</v>
      </c>
      <c r="Y119" s="87"/>
      <c r="Z119" s="86">
        <f>((Z115*30)-Z114-AA114)/(Z116+AA116)</f>
        <v>-3.4444444444444446</v>
      </c>
      <c r="AA119" s="87"/>
      <c r="AB119" s="86">
        <f>((AB115*31)-AB114-AC114)/(AB116+AC116)</f>
        <v>83.25</v>
      </c>
      <c r="AC119" s="87"/>
      <c r="AD119" s="86">
        <f>((AD115*30)-AD114-AE114)/(AD116+AE116)</f>
        <v>6.6470588235294121</v>
      </c>
      <c r="AE119" s="87"/>
      <c r="AF119" s="86" t="e">
        <f>((AF115*31)-AF114-AG114)/(AF116+AG116)</f>
        <v>#DIV/0!</v>
      </c>
      <c r="AG119" s="87"/>
      <c r="AH119" s="86">
        <f>((AH115*365)-AH114-AI114)/(AH116+AI116)</f>
        <v>9.4879518072289155</v>
      </c>
      <c r="AI119" s="87"/>
    </row>
    <row r="120" spans="1:35" x14ac:dyDescent="0.25">
      <c r="A120" s="11" t="s">
        <v>142</v>
      </c>
      <c r="B120" s="84" t="s">
        <v>143</v>
      </c>
      <c r="C120" s="85"/>
      <c r="D120" s="86">
        <f>(D116+E116)/D115</f>
        <v>4.6333333333333337</v>
      </c>
      <c r="E120" s="87"/>
      <c r="F120" s="86">
        <f>(F116+G116)/F115</f>
        <v>0.4</v>
      </c>
      <c r="G120" s="87"/>
      <c r="H120" s="86">
        <f>(H116+I116)/H115</f>
        <v>0.73333333333333328</v>
      </c>
      <c r="I120" s="87"/>
      <c r="J120" s="86">
        <f>(J116+K116)/J115</f>
        <v>0.26666666666666666</v>
      </c>
      <c r="K120" s="87"/>
      <c r="L120" s="86">
        <f>(L116+M116)/L115</f>
        <v>0</v>
      </c>
      <c r="M120" s="87"/>
      <c r="N120" s="86">
        <f>(N116+O116)/N115</f>
        <v>0.66666666666666663</v>
      </c>
      <c r="O120" s="87"/>
      <c r="P120" s="86">
        <f>(P116+Q116)/P115</f>
        <v>0</v>
      </c>
      <c r="Q120" s="87"/>
      <c r="R120" s="86">
        <f>(R116+S116)/R115</f>
        <v>0</v>
      </c>
      <c r="S120" s="87"/>
      <c r="T120" s="86">
        <f>(T116+U116)/T115</f>
        <v>0.3</v>
      </c>
      <c r="U120" s="87"/>
      <c r="V120" s="86">
        <f>(V116+W116)/V115</f>
        <v>0.13333333333333333</v>
      </c>
      <c r="W120" s="87"/>
      <c r="X120" s="86">
        <f>(X116+Y116)/X115</f>
        <v>0.8</v>
      </c>
      <c r="Y120" s="87"/>
      <c r="Z120" s="86">
        <f>(Z116+AA116)/Z115</f>
        <v>0.6</v>
      </c>
      <c r="AA120" s="87"/>
      <c r="AB120" s="86">
        <f>(AB116+AC116)/AB115</f>
        <v>0.26666666666666666</v>
      </c>
      <c r="AC120" s="87"/>
      <c r="AD120" s="86">
        <f>(AD116+AE116)/AD115</f>
        <v>2.2666666666666666</v>
      </c>
      <c r="AE120" s="87"/>
      <c r="AF120" s="86">
        <f>(AF116+AG116)/AF115</f>
        <v>0</v>
      </c>
      <c r="AG120" s="87"/>
      <c r="AH120" s="86">
        <f>(AH116+AI116)/AH115/12</f>
        <v>0.92222222222222217</v>
      </c>
      <c r="AI120" s="87"/>
    </row>
  </sheetData>
  <mergeCells count="104">
    <mergeCell ref="A1:AI2"/>
    <mergeCell ref="A5:A7"/>
    <mergeCell ref="B5:C7"/>
    <mergeCell ref="D5:AG5"/>
    <mergeCell ref="AH5:AI6"/>
    <mergeCell ref="D6:E6"/>
    <mergeCell ref="F6:G6"/>
    <mergeCell ref="H6:I6"/>
    <mergeCell ref="J6:K6"/>
    <mergeCell ref="L6:M6"/>
    <mergeCell ref="Z6:AA6"/>
    <mergeCell ref="AB6:AC6"/>
    <mergeCell ref="AD6:AE6"/>
    <mergeCell ref="AF6:AG6"/>
    <mergeCell ref="D115:E115"/>
    <mergeCell ref="F115:G115"/>
    <mergeCell ref="H115:I115"/>
    <mergeCell ref="J115:K115"/>
    <mergeCell ref="L115:M115"/>
    <mergeCell ref="N115:O115"/>
    <mergeCell ref="N6:O6"/>
    <mergeCell ref="P6:Q6"/>
    <mergeCell ref="R6:S6"/>
    <mergeCell ref="T6:U6"/>
    <mergeCell ref="V6:W6"/>
    <mergeCell ref="X6:Y6"/>
    <mergeCell ref="AB115:AC115"/>
    <mergeCell ref="AD115:AE115"/>
    <mergeCell ref="AF115:AG115"/>
    <mergeCell ref="AH115:AI115"/>
    <mergeCell ref="B117:C117"/>
    <mergeCell ref="D117:E117"/>
    <mergeCell ref="F117:G117"/>
    <mergeCell ref="H117:I117"/>
    <mergeCell ref="J117:K117"/>
    <mergeCell ref="L117:M117"/>
    <mergeCell ref="P115:Q115"/>
    <mergeCell ref="R115:S115"/>
    <mergeCell ref="T115:U115"/>
    <mergeCell ref="V115:W115"/>
    <mergeCell ref="X115:Y115"/>
    <mergeCell ref="Z115:AA115"/>
    <mergeCell ref="Z117:AA117"/>
    <mergeCell ref="AB117:AC117"/>
    <mergeCell ref="AD117:AE117"/>
    <mergeCell ref="AF117:AG117"/>
    <mergeCell ref="AH117:AI117"/>
    <mergeCell ref="B118:C118"/>
    <mergeCell ref="D118:E118"/>
    <mergeCell ref="F118:G118"/>
    <mergeCell ref="H118:I118"/>
    <mergeCell ref="J118:K118"/>
    <mergeCell ref="N117:O117"/>
    <mergeCell ref="P117:Q117"/>
    <mergeCell ref="R117:S117"/>
    <mergeCell ref="T117:U117"/>
    <mergeCell ref="V117:W117"/>
    <mergeCell ref="X117:Y117"/>
    <mergeCell ref="X118:Y118"/>
    <mergeCell ref="Z118:AA118"/>
    <mergeCell ref="AB118:AC118"/>
    <mergeCell ref="AD118:AE118"/>
    <mergeCell ref="AF118:AG118"/>
    <mergeCell ref="AH118:AI118"/>
    <mergeCell ref="L118:M118"/>
    <mergeCell ref="N118:O118"/>
    <mergeCell ref="P118:Q118"/>
    <mergeCell ref="R118:S118"/>
    <mergeCell ref="T118:U118"/>
    <mergeCell ref="V118:W118"/>
    <mergeCell ref="Z119:AA119"/>
    <mergeCell ref="AB119:AC119"/>
    <mergeCell ref="AD119:AE119"/>
    <mergeCell ref="AF119:AG119"/>
    <mergeCell ref="AH119:AI119"/>
    <mergeCell ref="B120:C120"/>
    <mergeCell ref="D120:E120"/>
    <mergeCell ref="F120:G120"/>
    <mergeCell ref="H120:I120"/>
    <mergeCell ref="J120:K120"/>
    <mergeCell ref="N119:O119"/>
    <mergeCell ref="P119:Q119"/>
    <mergeCell ref="R119:S119"/>
    <mergeCell ref="T119:U119"/>
    <mergeCell ref="V119:W119"/>
    <mergeCell ref="X119:Y119"/>
    <mergeCell ref="B119:C119"/>
    <mergeCell ref="D119:E119"/>
    <mergeCell ref="F119:G119"/>
    <mergeCell ref="H119:I119"/>
    <mergeCell ref="J119:K119"/>
    <mergeCell ref="L119:M119"/>
    <mergeCell ref="X120:Y120"/>
    <mergeCell ref="Z120:AA120"/>
    <mergeCell ref="AB120:AC120"/>
    <mergeCell ref="AD120:AE120"/>
    <mergeCell ref="AF120:AG120"/>
    <mergeCell ref="AH120:AI120"/>
    <mergeCell ref="L120:M120"/>
    <mergeCell ref="N120:O120"/>
    <mergeCell ref="P120:Q120"/>
    <mergeCell ref="R120:S120"/>
    <mergeCell ref="T120:U120"/>
    <mergeCell ref="V120:W120"/>
  </mergeCells>
  <pageMargins left="0.7" right="0.7" top="0.75" bottom="0.75" header="0.3" footer="0.3"/>
  <pageSetup paperSize="9" orientation="portrait" horizontalDpi="4294967293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20"/>
  <sheetViews>
    <sheetView workbookViewId="0">
      <pane xSplit="3" ySplit="7" topLeftCell="D8" activePane="bottomRight" state="frozen"/>
      <selection pane="topRight" activeCell="D1" sqref="D1"/>
      <selection pane="bottomLeft" activeCell="A8" sqref="A8"/>
      <selection pane="bottomRight" activeCell="D8" sqref="D8:AG114"/>
    </sheetView>
  </sheetViews>
  <sheetFormatPr defaultRowHeight="15" x14ac:dyDescent="0.25"/>
  <cols>
    <col min="1" max="1" width="3.42578125" customWidth="1"/>
    <col min="2" max="2" width="2.85546875" customWidth="1"/>
    <col min="3" max="3" width="21.85546875" bestFit="1" customWidth="1"/>
    <col min="4" max="6" width="4" bestFit="1" customWidth="1"/>
    <col min="7" max="7" width="5.140625" bestFit="1" customWidth="1"/>
    <col min="8" max="8" width="5" bestFit="1" customWidth="1"/>
    <col min="9" max="9" width="4" bestFit="1" customWidth="1"/>
    <col min="10" max="10" width="5" bestFit="1" customWidth="1"/>
    <col min="11" max="11" width="4" bestFit="1" customWidth="1"/>
    <col min="12" max="12" width="5" bestFit="1" customWidth="1"/>
    <col min="13" max="16" width="4" customWidth="1"/>
    <col min="17" max="17" width="5" bestFit="1" customWidth="1"/>
    <col min="18" max="29" width="4" bestFit="1" customWidth="1"/>
    <col min="30" max="30" width="5" bestFit="1" customWidth="1"/>
    <col min="31" max="33" width="4" bestFit="1" customWidth="1"/>
    <col min="34" max="35" width="5" bestFit="1" customWidth="1"/>
  </cols>
  <sheetData>
    <row r="1" spans="1:35" x14ac:dyDescent="0.25">
      <c r="A1" s="63" t="s">
        <v>0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  <c r="AH1" s="63"/>
      <c r="AI1" s="63"/>
    </row>
    <row r="2" spans="1:35" x14ac:dyDescent="0.25">
      <c r="A2" s="63"/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63"/>
      <c r="AI2" s="63"/>
    </row>
    <row r="3" spans="1:35" x14ac:dyDescent="0.25">
      <c r="A3" s="1" t="s">
        <v>1</v>
      </c>
      <c r="B3" s="2"/>
      <c r="C3" s="1" t="s">
        <v>2</v>
      </c>
      <c r="D3" s="3"/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</row>
    <row r="4" spans="1:35" x14ac:dyDescent="0.25">
      <c r="A4" s="1"/>
      <c r="B4" s="2"/>
      <c r="C4" s="5"/>
      <c r="D4" s="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</row>
    <row r="5" spans="1:35" x14ac:dyDescent="0.25">
      <c r="A5" s="64" t="s">
        <v>3</v>
      </c>
      <c r="B5" s="67" t="s">
        <v>4</v>
      </c>
      <c r="C5" s="68"/>
      <c r="D5" s="73" t="s">
        <v>5</v>
      </c>
      <c r="E5" s="74"/>
      <c r="F5" s="74"/>
      <c r="G5" s="74"/>
      <c r="H5" s="74"/>
      <c r="I5" s="74"/>
      <c r="J5" s="74"/>
      <c r="K5" s="74"/>
      <c r="L5" s="74"/>
      <c r="M5" s="74"/>
      <c r="N5" s="74"/>
      <c r="O5" s="74"/>
      <c r="P5" s="74"/>
      <c r="Q5" s="74"/>
      <c r="R5" s="74"/>
      <c r="S5" s="74"/>
      <c r="T5" s="74"/>
      <c r="U5" s="74"/>
      <c r="V5" s="74"/>
      <c r="W5" s="74"/>
      <c r="X5" s="74"/>
      <c r="Y5" s="74"/>
      <c r="Z5" s="74"/>
      <c r="AA5" s="74"/>
      <c r="AB5" s="74"/>
      <c r="AC5" s="74"/>
      <c r="AD5" s="74"/>
      <c r="AE5" s="74"/>
      <c r="AF5" s="74"/>
      <c r="AG5" s="75"/>
      <c r="AH5" s="76" t="s">
        <v>6</v>
      </c>
      <c r="AI5" s="77"/>
    </row>
    <row r="6" spans="1:35" x14ac:dyDescent="0.25">
      <c r="A6" s="65"/>
      <c r="B6" s="69"/>
      <c r="C6" s="70"/>
      <c r="D6" s="80" t="s">
        <v>144</v>
      </c>
      <c r="E6" s="81"/>
      <c r="F6" s="80" t="s">
        <v>145</v>
      </c>
      <c r="G6" s="81"/>
      <c r="H6" s="80" t="s">
        <v>146</v>
      </c>
      <c r="I6" s="81"/>
      <c r="J6" s="80" t="s">
        <v>147</v>
      </c>
      <c r="K6" s="81"/>
      <c r="L6" s="88" t="s">
        <v>148</v>
      </c>
      <c r="M6" s="89"/>
      <c r="N6" s="88" t="s">
        <v>149</v>
      </c>
      <c r="O6" s="89"/>
      <c r="P6" s="88" t="s">
        <v>150</v>
      </c>
      <c r="Q6" s="89"/>
      <c r="R6" s="80" t="s">
        <v>151</v>
      </c>
      <c r="S6" s="81"/>
      <c r="T6" s="80" t="s">
        <v>152</v>
      </c>
      <c r="U6" s="81"/>
      <c r="V6" s="80" t="s">
        <v>153</v>
      </c>
      <c r="W6" s="81"/>
      <c r="X6" s="80" t="s">
        <v>154</v>
      </c>
      <c r="Y6" s="81"/>
      <c r="Z6" s="80" t="s">
        <v>155</v>
      </c>
      <c r="AA6" s="81"/>
      <c r="AB6" s="80" t="s">
        <v>156</v>
      </c>
      <c r="AC6" s="81"/>
      <c r="AD6" s="80" t="s">
        <v>157</v>
      </c>
      <c r="AE6" s="81"/>
      <c r="AF6" s="80" t="s">
        <v>158</v>
      </c>
      <c r="AG6" s="81"/>
      <c r="AH6" s="78"/>
      <c r="AI6" s="79"/>
    </row>
    <row r="7" spans="1:35" ht="15.75" thickBot="1" x14ac:dyDescent="0.3">
      <c r="A7" s="66"/>
      <c r="B7" s="71"/>
      <c r="C7" s="72"/>
      <c r="D7" s="6" t="s">
        <v>7</v>
      </c>
      <c r="E7" s="6" t="s">
        <v>8</v>
      </c>
      <c r="F7" s="6" t="s">
        <v>7</v>
      </c>
      <c r="G7" s="6" t="s">
        <v>8</v>
      </c>
      <c r="H7" s="6" t="s">
        <v>7</v>
      </c>
      <c r="I7" s="6" t="s">
        <v>8</v>
      </c>
      <c r="J7" s="6" t="s">
        <v>7</v>
      </c>
      <c r="K7" s="6" t="s">
        <v>8</v>
      </c>
      <c r="L7" s="6" t="s">
        <v>7</v>
      </c>
      <c r="M7" s="6" t="s">
        <v>8</v>
      </c>
      <c r="N7" s="6" t="s">
        <v>7</v>
      </c>
      <c r="O7" s="6" t="s">
        <v>8</v>
      </c>
      <c r="P7" s="6" t="s">
        <v>7</v>
      </c>
      <c r="Q7" s="6" t="s">
        <v>8</v>
      </c>
      <c r="R7" s="6" t="s">
        <v>7</v>
      </c>
      <c r="S7" s="6" t="s">
        <v>8</v>
      </c>
      <c r="T7" s="6" t="s">
        <v>7</v>
      </c>
      <c r="U7" s="6" t="s">
        <v>8</v>
      </c>
      <c r="V7" s="6" t="s">
        <v>7</v>
      </c>
      <c r="W7" s="6" t="s">
        <v>8</v>
      </c>
      <c r="X7" s="6" t="s">
        <v>7</v>
      </c>
      <c r="Y7" s="6" t="s">
        <v>8</v>
      </c>
      <c r="Z7" s="6" t="s">
        <v>7</v>
      </c>
      <c r="AA7" s="6" t="s">
        <v>8</v>
      </c>
      <c r="AB7" s="6" t="s">
        <v>7</v>
      </c>
      <c r="AC7" s="6" t="s">
        <v>8</v>
      </c>
      <c r="AD7" s="6" t="s">
        <v>7</v>
      </c>
      <c r="AE7" s="6" t="s">
        <v>8</v>
      </c>
      <c r="AF7" s="6" t="s">
        <v>7</v>
      </c>
      <c r="AG7" s="6" t="s">
        <v>8</v>
      </c>
      <c r="AH7" s="6" t="s">
        <v>7</v>
      </c>
      <c r="AI7" s="6" t="s">
        <v>8</v>
      </c>
    </row>
    <row r="8" spans="1:35" ht="15.75" thickTop="1" x14ac:dyDescent="0.25">
      <c r="A8" s="7" t="s">
        <v>9</v>
      </c>
      <c r="B8" s="8" t="s">
        <v>10</v>
      </c>
      <c r="C8" s="9"/>
      <c r="D8" s="10">
        <v>93</v>
      </c>
      <c r="E8" s="10">
        <v>35</v>
      </c>
      <c r="F8" s="10">
        <v>0</v>
      </c>
      <c r="G8" s="10">
        <v>45</v>
      </c>
      <c r="H8" s="10">
        <v>51</v>
      </c>
      <c r="I8" s="10">
        <v>0</v>
      </c>
      <c r="J8" s="10">
        <v>48</v>
      </c>
      <c r="K8" s="10">
        <v>0</v>
      </c>
      <c r="L8" s="10">
        <v>41</v>
      </c>
      <c r="M8" s="10">
        <v>0</v>
      </c>
      <c r="N8" s="10">
        <v>27</v>
      </c>
      <c r="O8" s="10">
        <v>0</v>
      </c>
      <c r="P8" s="10">
        <v>0</v>
      </c>
      <c r="Q8" s="10">
        <v>40</v>
      </c>
      <c r="R8" s="10">
        <v>8</v>
      </c>
      <c r="S8" s="10">
        <v>0</v>
      </c>
      <c r="T8" s="10">
        <v>0</v>
      </c>
      <c r="U8" s="10">
        <v>0</v>
      </c>
      <c r="V8" s="10">
        <v>10</v>
      </c>
      <c r="W8" s="10">
        <v>9</v>
      </c>
      <c r="X8" s="10">
        <v>0</v>
      </c>
      <c r="Y8" s="10">
        <v>29</v>
      </c>
      <c r="Z8" s="10">
        <v>58</v>
      </c>
      <c r="AA8" s="10">
        <v>0</v>
      </c>
      <c r="AB8" s="10">
        <v>0</v>
      </c>
      <c r="AC8" s="10">
        <v>17</v>
      </c>
      <c r="AD8" s="10">
        <v>89</v>
      </c>
      <c r="AE8" s="10">
        <v>0</v>
      </c>
      <c r="AF8" s="10">
        <v>0</v>
      </c>
      <c r="AG8" s="10">
        <v>0</v>
      </c>
      <c r="AH8" s="10">
        <f>SUMIF($D$7:$AG$7,"L",D8:AG8)</f>
        <v>425</v>
      </c>
      <c r="AI8" s="10">
        <f>SUMIF($D$7:$AG$7,"P",D8:AG8)</f>
        <v>175</v>
      </c>
    </row>
    <row r="9" spans="1:35" x14ac:dyDescent="0.25">
      <c r="A9" s="11"/>
      <c r="B9" s="27"/>
      <c r="C9" s="13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</row>
    <row r="10" spans="1:35" x14ac:dyDescent="0.25">
      <c r="A10" s="11" t="s">
        <v>11</v>
      </c>
      <c r="B10" s="14" t="s">
        <v>12</v>
      </c>
      <c r="C10" s="13"/>
      <c r="D10" s="10">
        <v>0</v>
      </c>
      <c r="E10" s="10">
        <v>1</v>
      </c>
      <c r="F10" s="10">
        <v>0</v>
      </c>
      <c r="G10" s="10">
        <v>45</v>
      </c>
      <c r="H10" s="10">
        <v>32</v>
      </c>
      <c r="I10" s="10">
        <v>0</v>
      </c>
      <c r="J10" s="10">
        <v>30</v>
      </c>
      <c r="K10" s="10">
        <v>0</v>
      </c>
      <c r="L10" s="10">
        <v>41</v>
      </c>
      <c r="M10" s="10">
        <v>0</v>
      </c>
      <c r="N10" s="10">
        <v>13</v>
      </c>
      <c r="O10" s="10">
        <v>0</v>
      </c>
      <c r="P10" s="10">
        <v>0</v>
      </c>
      <c r="Q10" s="10">
        <v>38</v>
      </c>
      <c r="R10" s="10">
        <v>3</v>
      </c>
      <c r="S10" s="10">
        <v>0</v>
      </c>
      <c r="T10" s="10">
        <v>0</v>
      </c>
      <c r="U10" s="10">
        <v>0</v>
      </c>
      <c r="V10" s="10">
        <v>8</v>
      </c>
      <c r="W10" s="10">
        <v>8</v>
      </c>
      <c r="X10" s="10">
        <v>0</v>
      </c>
      <c r="Y10" s="10">
        <v>29</v>
      </c>
      <c r="Z10" s="10">
        <v>32</v>
      </c>
      <c r="AA10" s="10">
        <v>0</v>
      </c>
      <c r="AB10" s="10">
        <v>0</v>
      </c>
      <c r="AC10" s="10">
        <v>17</v>
      </c>
      <c r="AD10" s="10">
        <v>19</v>
      </c>
      <c r="AE10" s="10">
        <v>0</v>
      </c>
      <c r="AF10" s="10">
        <v>0</v>
      </c>
      <c r="AG10" s="10">
        <v>0</v>
      </c>
      <c r="AH10" s="10">
        <f>SUMIF($D$7:$AG$7,"L",D10:AG10)</f>
        <v>178</v>
      </c>
      <c r="AI10" s="10">
        <f t="shared" ref="AI10:AI70" si="0">SUMIF($D$7:$AG$7,"P",D10:AG10)</f>
        <v>138</v>
      </c>
    </row>
    <row r="11" spans="1:35" x14ac:dyDescent="0.25">
      <c r="A11" s="11"/>
      <c r="B11" s="27"/>
      <c r="C11" s="13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</row>
    <row r="12" spans="1:35" x14ac:dyDescent="0.25">
      <c r="A12" s="11" t="s">
        <v>13</v>
      </c>
      <c r="B12" s="14" t="s">
        <v>14</v>
      </c>
      <c r="C12" s="13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</row>
    <row r="13" spans="1:35" x14ac:dyDescent="0.25">
      <c r="A13" s="11"/>
      <c r="B13" s="27" t="s">
        <v>15</v>
      </c>
      <c r="C13" s="13" t="s">
        <v>16</v>
      </c>
      <c r="D13" s="10">
        <v>0</v>
      </c>
      <c r="E13" s="10">
        <v>0</v>
      </c>
      <c r="F13" s="10">
        <v>0</v>
      </c>
      <c r="G13" s="10">
        <v>0</v>
      </c>
      <c r="H13" s="10">
        <v>0</v>
      </c>
      <c r="I13" s="10">
        <v>0</v>
      </c>
      <c r="J13" s="10">
        <v>0</v>
      </c>
      <c r="K13" s="10">
        <v>0</v>
      </c>
      <c r="L13" s="10">
        <v>0</v>
      </c>
      <c r="M13" s="10">
        <v>0</v>
      </c>
      <c r="N13" s="10">
        <v>6</v>
      </c>
      <c r="O13" s="10">
        <v>0</v>
      </c>
      <c r="P13" s="10">
        <v>38</v>
      </c>
      <c r="Q13" s="10">
        <v>38</v>
      </c>
      <c r="R13" s="10">
        <v>0</v>
      </c>
      <c r="S13" s="10">
        <v>0</v>
      </c>
      <c r="T13" s="10">
        <v>0</v>
      </c>
      <c r="U13" s="10">
        <v>0</v>
      </c>
      <c r="V13" s="10">
        <v>0</v>
      </c>
      <c r="W13" s="10">
        <v>0</v>
      </c>
      <c r="X13" s="10">
        <v>0</v>
      </c>
      <c r="Y13" s="10">
        <v>0</v>
      </c>
      <c r="Z13" s="10">
        <v>0</v>
      </c>
      <c r="AA13" s="10">
        <v>0</v>
      </c>
      <c r="AB13" s="10">
        <v>0</v>
      </c>
      <c r="AC13" s="10">
        <v>0</v>
      </c>
      <c r="AD13" s="10">
        <v>0</v>
      </c>
      <c r="AE13" s="10">
        <v>0</v>
      </c>
      <c r="AF13" s="10">
        <v>0</v>
      </c>
      <c r="AG13" s="10">
        <v>0</v>
      </c>
      <c r="AH13" s="10">
        <f t="shared" ref="AH13:AH70" si="1">SUMIF($D$7:$AG$7,"L",D13:AG13)</f>
        <v>44</v>
      </c>
      <c r="AI13" s="10">
        <f t="shared" si="0"/>
        <v>38</v>
      </c>
    </row>
    <row r="14" spans="1:35" x14ac:dyDescent="0.25">
      <c r="A14" s="11"/>
      <c r="B14" s="27" t="s">
        <v>17</v>
      </c>
      <c r="C14" s="13" t="s">
        <v>18</v>
      </c>
      <c r="D14" s="10">
        <v>93</v>
      </c>
      <c r="E14" s="10">
        <v>34</v>
      </c>
      <c r="F14" s="10">
        <v>0</v>
      </c>
      <c r="G14" s="10">
        <v>22</v>
      </c>
      <c r="H14" s="10">
        <v>19</v>
      </c>
      <c r="I14" s="10">
        <v>0</v>
      </c>
      <c r="J14" s="10">
        <v>18</v>
      </c>
      <c r="K14" s="10">
        <v>0</v>
      </c>
      <c r="L14" s="10">
        <v>0</v>
      </c>
      <c r="M14" s="10">
        <v>0</v>
      </c>
      <c r="N14" s="10">
        <v>28</v>
      </c>
      <c r="O14" s="10">
        <v>0</v>
      </c>
      <c r="P14" s="10">
        <v>0</v>
      </c>
      <c r="Q14" s="10">
        <v>2</v>
      </c>
      <c r="R14" s="10">
        <v>5</v>
      </c>
      <c r="S14" s="10">
        <v>0</v>
      </c>
      <c r="T14" s="10">
        <v>0</v>
      </c>
      <c r="U14" s="10">
        <v>0</v>
      </c>
      <c r="V14" s="10">
        <v>2</v>
      </c>
      <c r="W14" s="10">
        <v>1</v>
      </c>
      <c r="X14" s="10">
        <v>0</v>
      </c>
      <c r="Y14" s="10">
        <v>22</v>
      </c>
      <c r="Z14" s="10">
        <v>26</v>
      </c>
      <c r="AA14" s="10">
        <v>0</v>
      </c>
      <c r="AB14" s="10">
        <v>0</v>
      </c>
      <c r="AC14" s="10">
        <v>10</v>
      </c>
      <c r="AD14" s="10">
        <v>70</v>
      </c>
      <c r="AE14" s="10">
        <v>0</v>
      </c>
      <c r="AF14" s="10">
        <v>0</v>
      </c>
      <c r="AG14" s="10">
        <v>0</v>
      </c>
      <c r="AH14" s="10">
        <f t="shared" si="1"/>
        <v>261</v>
      </c>
      <c r="AI14" s="10">
        <f t="shared" si="0"/>
        <v>91</v>
      </c>
    </row>
    <row r="15" spans="1:35" x14ac:dyDescent="0.25">
      <c r="A15" s="11"/>
      <c r="B15" s="27" t="s">
        <v>19</v>
      </c>
      <c r="C15" s="13" t="s">
        <v>20</v>
      </c>
      <c r="D15" s="10">
        <v>0</v>
      </c>
      <c r="E15" s="10">
        <v>0</v>
      </c>
      <c r="F15" s="10">
        <v>0</v>
      </c>
      <c r="G15" s="10">
        <v>0</v>
      </c>
      <c r="H15" s="10">
        <v>0</v>
      </c>
      <c r="I15" s="10">
        <v>0</v>
      </c>
      <c r="J15" s="10">
        <v>0</v>
      </c>
      <c r="K15" s="10">
        <v>0</v>
      </c>
      <c r="L15" s="10">
        <v>0</v>
      </c>
      <c r="M15" s="10">
        <v>0</v>
      </c>
      <c r="N15" s="10">
        <v>0</v>
      </c>
      <c r="O15" s="10">
        <v>0</v>
      </c>
      <c r="P15" s="10">
        <v>2</v>
      </c>
      <c r="Q15" s="10">
        <v>2</v>
      </c>
      <c r="R15" s="10">
        <v>0</v>
      </c>
      <c r="S15" s="10">
        <v>0</v>
      </c>
      <c r="T15" s="10">
        <v>0</v>
      </c>
      <c r="U15" s="10">
        <v>0</v>
      </c>
      <c r="V15" s="10">
        <v>0</v>
      </c>
      <c r="W15" s="10">
        <v>0</v>
      </c>
      <c r="X15" s="10">
        <v>0</v>
      </c>
      <c r="Y15" s="10">
        <v>0</v>
      </c>
      <c r="Z15" s="10">
        <v>0</v>
      </c>
      <c r="AA15" s="10">
        <v>0</v>
      </c>
      <c r="AB15" s="10">
        <v>0</v>
      </c>
      <c r="AC15" s="10">
        <v>0</v>
      </c>
      <c r="AD15" s="10">
        <v>0</v>
      </c>
      <c r="AE15" s="10">
        <v>0</v>
      </c>
      <c r="AF15" s="10">
        <v>0</v>
      </c>
      <c r="AG15" s="10">
        <v>0</v>
      </c>
      <c r="AH15" s="10">
        <f t="shared" si="1"/>
        <v>2</v>
      </c>
      <c r="AI15" s="10">
        <f t="shared" si="0"/>
        <v>2</v>
      </c>
    </row>
    <row r="16" spans="1:35" x14ac:dyDescent="0.25">
      <c r="A16" s="11"/>
      <c r="B16" s="27"/>
      <c r="C16" s="13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</row>
    <row r="17" spans="1:35" x14ac:dyDescent="0.25">
      <c r="A17" s="11" t="s">
        <v>21</v>
      </c>
      <c r="B17" s="14" t="s">
        <v>22</v>
      </c>
      <c r="C17" s="13"/>
      <c r="D17" s="10">
        <v>90</v>
      </c>
      <c r="E17" s="10">
        <v>35</v>
      </c>
      <c r="F17" s="10">
        <v>0</v>
      </c>
      <c r="G17" s="10">
        <v>23</v>
      </c>
      <c r="H17" s="10">
        <v>19</v>
      </c>
      <c r="I17" s="10">
        <v>0</v>
      </c>
      <c r="J17" s="10">
        <v>16</v>
      </c>
      <c r="K17" s="10">
        <v>0</v>
      </c>
      <c r="L17" s="10">
        <v>1</v>
      </c>
      <c r="M17" s="10">
        <v>0</v>
      </c>
      <c r="N17" s="10">
        <v>20</v>
      </c>
      <c r="O17" s="10">
        <v>0</v>
      </c>
      <c r="P17" s="10">
        <v>0</v>
      </c>
      <c r="Q17" s="10">
        <v>11</v>
      </c>
      <c r="R17" s="10">
        <v>0</v>
      </c>
      <c r="S17" s="10">
        <v>0</v>
      </c>
      <c r="T17" s="10">
        <v>0</v>
      </c>
      <c r="U17" s="10">
        <v>0</v>
      </c>
      <c r="V17" s="10">
        <v>2</v>
      </c>
      <c r="W17" s="10">
        <v>8</v>
      </c>
      <c r="X17" s="10">
        <v>0</v>
      </c>
      <c r="Y17" s="10">
        <v>24</v>
      </c>
      <c r="Z17" s="10">
        <v>26</v>
      </c>
      <c r="AA17" s="10">
        <v>0</v>
      </c>
      <c r="AB17" s="10">
        <v>0</v>
      </c>
      <c r="AC17" s="10">
        <v>7</v>
      </c>
      <c r="AD17" s="10">
        <v>69</v>
      </c>
      <c r="AE17" s="10">
        <v>0</v>
      </c>
      <c r="AF17" s="10">
        <v>0</v>
      </c>
      <c r="AG17" s="10">
        <v>0</v>
      </c>
      <c r="AH17" s="10">
        <f t="shared" si="1"/>
        <v>243</v>
      </c>
      <c r="AI17" s="10">
        <f t="shared" si="0"/>
        <v>108</v>
      </c>
    </row>
    <row r="18" spans="1:35" x14ac:dyDescent="0.25">
      <c r="A18" s="11"/>
      <c r="B18" s="27" t="s">
        <v>15</v>
      </c>
      <c r="C18" s="13" t="s">
        <v>23</v>
      </c>
      <c r="D18" s="10">
        <v>0</v>
      </c>
      <c r="E18" s="10">
        <v>0</v>
      </c>
      <c r="F18" s="10">
        <v>0</v>
      </c>
      <c r="G18" s="10">
        <v>23</v>
      </c>
      <c r="H18" s="10">
        <v>19</v>
      </c>
      <c r="I18" s="10">
        <v>0</v>
      </c>
      <c r="J18" s="10">
        <v>16</v>
      </c>
      <c r="K18" s="10">
        <v>0</v>
      </c>
      <c r="L18" s="10">
        <v>1</v>
      </c>
      <c r="M18" s="10">
        <v>0</v>
      </c>
      <c r="N18" s="10">
        <v>20</v>
      </c>
      <c r="O18" s="10">
        <v>0</v>
      </c>
      <c r="P18" s="10">
        <v>0</v>
      </c>
      <c r="Q18" s="10">
        <v>11</v>
      </c>
      <c r="R18" s="10">
        <v>0</v>
      </c>
      <c r="S18" s="10">
        <v>0</v>
      </c>
      <c r="T18" s="10">
        <v>0</v>
      </c>
      <c r="U18" s="10">
        <v>0</v>
      </c>
      <c r="V18" s="10">
        <v>2</v>
      </c>
      <c r="W18" s="10">
        <v>8</v>
      </c>
      <c r="X18" s="10">
        <v>0</v>
      </c>
      <c r="Y18" s="10">
        <v>0</v>
      </c>
      <c r="Z18" s="10">
        <v>26</v>
      </c>
      <c r="AA18" s="10">
        <v>0</v>
      </c>
      <c r="AB18" s="10">
        <v>0</v>
      </c>
      <c r="AC18" s="10">
        <v>7</v>
      </c>
      <c r="AD18" s="10">
        <v>0</v>
      </c>
      <c r="AE18" s="10">
        <v>0</v>
      </c>
      <c r="AF18" s="10">
        <v>0</v>
      </c>
      <c r="AG18" s="10">
        <v>0</v>
      </c>
      <c r="AH18" s="10">
        <f t="shared" si="1"/>
        <v>84</v>
      </c>
      <c r="AI18" s="10">
        <f t="shared" si="0"/>
        <v>49</v>
      </c>
    </row>
    <row r="19" spans="1:35" x14ac:dyDescent="0.25">
      <c r="A19" s="11"/>
      <c r="B19" s="27" t="s">
        <v>17</v>
      </c>
      <c r="C19" s="13" t="s">
        <v>24</v>
      </c>
      <c r="D19" s="10">
        <v>0</v>
      </c>
      <c r="E19" s="10">
        <v>1</v>
      </c>
      <c r="F19" s="10">
        <v>0</v>
      </c>
      <c r="G19" s="10">
        <v>0</v>
      </c>
      <c r="H19" s="10">
        <v>0</v>
      </c>
      <c r="I19" s="10">
        <v>0</v>
      </c>
      <c r="J19" s="10">
        <v>0</v>
      </c>
      <c r="K19" s="10">
        <v>0</v>
      </c>
      <c r="L19" s="10">
        <v>0</v>
      </c>
      <c r="M19" s="10">
        <v>0</v>
      </c>
      <c r="N19" s="10">
        <v>1</v>
      </c>
      <c r="O19" s="10">
        <v>0</v>
      </c>
      <c r="P19" s="10">
        <v>0</v>
      </c>
      <c r="Q19" s="10">
        <v>0</v>
      </c>
      <c r="R19" s="10">
        <v>0</v>
      </c>
      <c r="S19" s="10">
        <v>0</v>
      </c>
      <c r="T19" s="10">
        <v>0</v>
      </c>
      <c r="U19" s="10">
        <v>0</v>
      </c>
      <c r="V19" s="10">
        <v>0</v>
      </c>
      <c r="W19" s="10">
        <v>0</v>
      </c>
      <c r="X19" s="10">
        <v>0</v>
      </c>
      <c r="Y19" s="10">
        <v>0</v>
      </c>
      <c r="Z19" s="10">
        <v>0</v>
      </c>
      <c r="AA19" s="10">
        <v>0</v>
      </c>
      <c r="AB19" s="10">
        <v>0</v>
      </c>
      <c r="AC19" s="10">
        <v>1</v>
      </c>
      <c r="AD19" s="10">
        <v>0</v>
      </c>
      <c r="AE19" s="10">
        <v>0</v>
      </c>
      <c r="AF19" s="10">
        <v>0</v>
      </c>
      <c r="AG19" s="10">
        <v>0</v>
      </c>
      <c r="AH19" s="10">
        <f t="shared" si="1"/>
        <v>1</v>
      </c>
      <c r="AI19" s="10">
        <f t="shared" si="0"/>
        <v>2</v>
      </c>
    </row>
    <row r="20" spans="1:35" x14ac:dyDescent="0.25">
      <c r="A20" s="11"/>
      <c r="B20" s="27" t="s">
        <v>19</v>
      </c>
      <c r="C20" s="13" t="s">
        <v>25</v>
      </c>
      <c r="D20" s="10">
        <v>0</v>
      </c>
      <c r="E20" s="10">
        <v>0</v>
      </c>
      <c r="F20" s="10">
        <v>0</v>
      </c>
      <c r="G20" s="10">
        <v>0</v>
      </c>
      <c r="H20" s="10">
        <v>0</v>
      </c>
      <c r="I20" s="10">
        <v>0</v>
      </c>
      <c r="J20" s="10">
        <v>0</v>
      </c>
      <c r="K20" s="10">
        <v>0</v>
      </c>
      <c r="L20" s="10">
        <v>0</v>
      </c>
      <c r="M20" s="10">
        <v>0</v>
      </c>
      <c r="N20" s="10">
        <v>0</v>
      </c>
      <c r="O20" s="10">
        <v>0</v>
      </c>
      <c r="P20" s="10">
        <v>0</v>
      </c>
      <c r="Q20" s="10">
        <v>0</v>
      </c>
      <c r="R20" s="10">
        <v>0</v>
      </c>
      <c r="S20" s="10">
        <v>0</v>
      </c>
      <c r="T20" s="10">
        <v>0</v>
      </c>
      <c r="U20" s="10">
        <v>0</v>
      </c>
      <c r="V20" s="10">
        <v>0</v>
      </c>
      <c r="W20" s="10">
        <v>0</v>
      </c>
      <c r="X20" s="10">
        <v>0</v>
      </c>
      <c r="Y20" s="10">
        <v>0</v>
      </c>
      <c r="Z20" s="10">
        <v>0</v>
      </c>
      <c r="AA20" s="10">
        <v>0</v>
      </c>
      <c r="AB20" s="10">
        <v>0</v>
      </c>
      <c r="AC20" s="10">
        <v>0</v>
      </c>
      <c r="AD20" s="10">
        <v>0</v>
      </c>
      <c r="AE20" s="10">
        <v>0</v>
      </c>
      <c r="AF20" s="10">
        <v>0</v>
      </c>
      <c r="AG20" s="10">
        <v>0</v>
      </c>
      <c r="AH20" s="10">
        <f t="shared" si="1"/>
        <v>0</v>
      </c>
      <c r="AI20" s="10">
        <f t="shared" si="0"/>
        <v>0</v>
      </c>
    </row>
    <row r="21" spans="1:35" x14ac:dyDescent="0.25">
      <c r="A21" s="11"/>
      <c r="B21" s="27" t="s">
        <v>26</v>
      </c>
      <c r="C21" s="13" t="s">
        <v>27</v>
      </c>
      <c r="D21" s="10">
        <v>0</v>
      </c>
      <c r="E21" s="10">
        <v>0</v>
      </c>
      <c r="F21" s="10">
        <v>0</v>
      </c>
      <c r="G21" s="10">
        <v>0</v>
      </c>
      <c r="H21" s="10">
        <v>0</v>
      </c>
      <c r="I21" s="10">
        <v>0</v>
      </c>
      <c r="J21" s="10">
        <v>0</v>
      </c>
      <c r="K21" s="10">
        <v>0</v>
      </c>
      <c r="L21" s="10">
        <v>0</v>
      </c>
      <c r="M21" s="10">
        <v>0</v>
      </c>
      <c r="N21" s="10">
        <v>0</v>
      </c>
      <c r="O21" s="10">
        <v>0</v>
      </c>
      <c r="P21" s="10">
        <v>0</v>
      </c>
      <c r="Q21" s="10">
        <v>0</v>
      </c>
      <c r="R21" s="10">
        <v>0</v>
      </c>
      <c r="S21" s="10">
        <v>0</v>
      </c>
      <c r="T21" s="10">
        <v>0</v>
      </c>
      <c r="U21" s="10">
        <v>0</v>
      </c>
      <c r="V21" s="10">
        <v>0</v>
      </c>
      <c r="W21" s="10">
        <v>0</v>
      </c>
      <c r="X21" s="10">
        <v>0</v>
      </c>
      <c r="Y21" s="10">
        <v>0</v>
      </c>
      <c r="Z21" s="10">
        <v>0</v>
      </c>
      <c r="AA21" s="10">
        <v>0</v>
      </c>
      <c r="AB21" s="10">
        <v>0</v>
      </c>
      <c r="AC21" s="10">
        <v>0</v>
      </c>
      <c r="AD21" s="10">
        <v>0</v>
      </c>
      <c r="AE21" s="10">
        <v>0</v>
      </c>
      <c r="AF21" s="10">
        <v>0</v>
      </c>
      <c r="AG21" s="10">
        <v>0</v>
      </c>
      <c r="AH21" s="10">
        <f t="shared" si="1"/>
        <v>0</v>
      </c>
      <c r="AI21" s="10">
        <f t="shared" si="0"/>
        <v>0</v>
      </c>
    </row>
    <row r="22" spans="1:35" x14ac:dyDescent="0.25">
      <c r="A22" s="11"/>
      <c r="B22" s="27" t="s">
        <v>28</v>
      </c>
      <c r="C22" s="13" t="s">
        <v>29</v>
      </c>
      <c r="D22" s="10">
        <v>0</v>
      </c>
      <c r="E22" s="10">
        <v>0</v>
      </c>
      <c r="F22" s="10">
        <v>0</v>
      </c>
      <c r="G22" s="10">
        <v>0</v>
      </c>
      <c r="H22" s="10">
        <v>0</v>
      </c>
      <c r="I22" s="10">
        <v>0</v>
      </c>
      <c r="J22" s="10">
        <v>0</v>
      </c>
      <c r="K22" s="10">
        <v>0</v>
      </c>
      <c r="L22" s="10">
        <v>0</v>
      </c>
      <c r="M22" s="10">
        <v>0</v>
      </c>
      <c r="N22" s="10">
        <v>0</v>
      </c>
      <c r="O22" s="10">
        <v>0</v>
      </c>
      <c r="P22" s="10">
        <v>0</v>
      </c>
      <c r="Q22" s="10">
        <v>0</v>
      </c>
      <c r="R22" s="10">
        <v>0</v>
      </c>
      <c r="S22" s="10">
        <v>0</v>
      </c>
      <c r="T22" s="10">
        <v>0</v>
      </c>
      <c r="U22" s="10">
        <v>0</v>
      </c>
      <c r="V22" s="10">
        <v>0</v>
      </c>
      <c r="W22" s="10">
        <v>0</v>
      </c>
      <c r="X22" s="10">
        <v>0</v>
      </c>
      <c r="Y22" s="10">
        <v>0</v>
      </c>
      <c r="Z22" s="10">
        <v>0</v>
      </c>
      <c r="AA22" s="10">
        <v>0</v>
      </c>
      <c r="AB22" s="10">
        <v>0</v>
      </c>
      <c r="AC22" s="10">
        <v>0</v>
      </c>
      <c r="AD22" s="10">
        <v>0</v>
      </c>
      <c r="AE22" s="10">
        <v>0</v>
      </c>
      <c r="AF22" s="10">
        <v>0</v>
      </c>
      <c r="AG22" s="10">
        <v>0</v>
      </c>
      <c r="AH22" s="10">
        <f t="shared" si="1"/>
        <v>0</v>
      </c>
      <c r="AI22" s="10">
        <f t="shared" si="0"/>
        <v>0</v>
      </c>
    </row>
    <row r="23" spans="1:35" x14ac:dyDescent="0.25">
      <c r="A23" s="11"/>
      <c r="B23" s="27" t="s">
        <v>28</v>
      </c>
      <c r="C23" s="13" t="s">
        <v>30</v>
      </c>
      <c r="D23" s="10">
        <v>90</v>
      </c>
      <c r="E23" s="10">
        <v>34</v>
      </c>
      <c r="F23" s="10">
        <v>0</v>
      </c>
      <c r="G23" s="10">
        <v>0</v>
      </c>
      <c r="H23" s="10">
        <v>0</v>
      </c>
      <c r="I23" s="10">
        <v>0</v>
      </c>
      <c r="J23" s="10">
        <v>0</v>
      </c>
      <c r="K23" s="10">
        <v>0</v>
      </c>
      <c r="L23" s="10">
        <v>0</v>
      </c>
      <c r="M23" s="10">
        <v>0</v>
      </c>
      <c r="N23" s="10">
        <v>0</v>
      </c>
      <c r="O23" s="10">
        <v>0</v>
      </c>
      <c r="P23" s="10">
        <v>0</v>
      </c>
      <c r="Q23" s="10">
        <v>0</v>
      </c>
      <c r="R23" s="10">
        <v>0</v>
      </c>
      <c r="S23" s="10">
        <v>0</v>
      </c>
      <c r="T23" s="10">
        <v>0</v>
      </c>
      <c r="U23" s="10">
        <v>0</v>
      </c>
      <c r="V23" s="10">
        <v>0</v>
      </c>
      <c r="W23" s="10">
        <v>0</v>
      </c>
      <c r="X23" s="10">
        <v>0</v>
      </c>
      <c r="Y23" s="10">
        <v>24</v>
      </c>
      <c r="Z23" s="10">
        <v>0</v>
      </c>
      <c r="AA23" s="10">
        <v>0</v>
      </c>
      <c r="AB23" s="10">
        <v>0</v>
      </c>
      <c r="AC23" s="10">
        <v>0</v>
      </c>
      <c r="AD23" s="10">
        <v>69</v>
      </c>
      <c r="AE23" s="10">
        <v>0</v>
      </c>
      <c r="AF23" s="10">
        <v>0</v>
      </c>
      <c r="AG23" s="10">
        <v>0</v>
      </c>
      <c r="AH23" s="10">
        <f t="shared" si="1"/>
        <v>159</v>
      </c>
      <c r="AI23" s="10">
        <f t="shared" si="0"/>
        <v>58</v>
      </c>
    </row>
    <row r="24" spans="1:35" x14ac:dyDescent="0.25">
      <c r="A24" s="11"/>
      <c r="B24" s="27"/>
      <c r="C24" s="13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</row>
    <row r="25" spans="1:35" x14ac:dyDescent="0.25">
      <c r="A25" s="11" t="s">
        <v>31</v>
      </c>
      <c r="B25" s="14" t="s">
        <v>32</v>
      </c>
      <c r="C25" s="13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</row>
    <row r="26" spans="1:35" x14ac:dyDescent="0.25">
      <c r="A26" s="11"/>
      <c r="B26" s="27" t="s">
        <v>15</v>
      </c>
      <c r="C26" s="13" t="s">
        <v>33</v>
      </c>
      <c r="D26" s="10">
        <v>0</v>
      </c>
      <c r="E26" s="10">
        <v>0</v>
      </c>
      <c r="F26" s="10">
        <v>0</v>
      </c>
      <c r="G26" s="10">
        <v>0</v>
      </c>
      <c r="H26" s="10">
        <v>0</v>
      </c>
      <c r="I26" s="10">
        <v>0</v>
      </c>
      <c r="J26" s="10">
        <v>0</v>
      </c>
      <c r="K26" s="10">
        <v>0</v>
      </c>
      <c r="L26" s="10">
        <v>0</v>
      </c>
      <c r="M26" s="10">
        <v>0</v>
      </c>
      <c r="N26" s="10">
        <v>0</v>
      </c>
      <c r="O26" s="10">
        <v>0</v>
      </c>
      <c r="P26" s="10">
        <v>0</v>
      </c>
      <c r="Q26" s="10">
        <v>0</v>
      </c>
      <c r="R26" s="10">
        <v>0</v>
      </c>
      <c r="S26" s="10">
        <v>0</v>
      </c>
      <c r="T26" s="10">
        <v>0</v>
      </c>
      <c r="U26" s="10">
        <v>0</v>
      </c>
      <c r="V26" s="10">
        <v>0</v>
      </c>
      <c r="W26" s="10">
        <v>0</v>
      </c>
      <c r="X26" s="10">
        <v>0</v>
      </c>
      <c r="Y26" s="10">
        <v>0</v>
      </c>
      <c r="Z26" s="10">
        <v>0</v>
      </c>
      <c r="AA26" s="10">
        <v>0</v>
      </c>
      <c r="AB26" s="10">
        <v>0</v>
      </c>
      <c r="AC26" s="10">
        <v>0</v>
      </c>
      <c r="AD26" s="10">
        <v>0</v>
      </c>
      <c r="AE26" s="10">
        <v>0</v>
      </c>
      <c r="AF26" s="10">
        <v>0</v>
      </c>
      <c r="AG26" s="10">
        <v>0</v>
      </c>
      <c r="AH26" s="10">
        <f t="shared" si="1"/>
        <v>0</v>
      </c>
      <c r="AI26" s="10">
        <f t="shared" si="0"/>
        <v>0</v>
      </c>
    </row>
    <row r="27" spans="1:35" x14ac:dyDescent="0.25">
      <c r="A27" s="11"/>
      <c r="B27" s="27" t="s">
        <v>17</v>
      </c>
      <c r="C27" s="13" t="s">
        <v>34</v>
      </c>
      <c r="D27" s="10">
        <v>0</v>
      </c>
      <c r="E27" s="10">
        <v>0</v>
      </c>
      <c r="F27" s="10">
        <v>0</v>
      </c>
      <c r="G27" s="10">
        <v>0</v>
      </c>
      <c r="H27" s="10">
        <v>0</v>
      </c>
      <c r="I27" s="10">
        <v>0</v>
      </c>
      <c r="J27" s="10">
        <v>0</v>
      </c>
      <c r="K27" s="10">
        <v>0</v>
      </c>
      <c r="L27" s="10">
        <v>0</v>
      </c>
      <c r="M27" s="10">
        <v>0</v>
      </c>
      <c r="N27" s="10">
        <v>0</v>
      </c>
      <c r="O27" s="10">
        <v>0</v>
      </c>
      <c r="P27" s="10">
        <v>0</v>
      </c>
      <c r="Q27" s="10">
        <v>0</v>
      </c>
      <c r="R27" s="10">
        <v>0</v>
      </c>
      <c r="S27" s="10">
        <v>0</v>
      </c>
      <c r="T27" s="10">
        <v>0</v>
      </c>
      <c r="U27" s="10">
        <v>0</v>
      </c>
      <c r="V27" s="10">
        <v>0</v>
      </c>
      <c r="W27" s="10">
        <v>0</v>
      </c>
      <c r="X27" s="10">
        <v>0</v>
      </c>
      <c r="Y27" s="10">
        <v>0</v>
      </c>
      <c r="Z27" s="10">
        <v>0</v>
      </c>
      <c r="AA27" s="10">
        <v>0</v>
      </c>
      <c r="AB27" s="10">
        <v>0</v>
      </c>
      <c r="AC27" s="10">
        <v>0</v>
      </c>
      <c r="AD27" s="10">
        <v>0</v>
      </c>
      <c r="AE27" s="10">
        <v>0</v>
      </c>
      <c r="AF27" s="10">
        <v>0</v>
      </c>
      <c r="AG27" s="10">
        <v>0</v>
      </c>
      <c r="AH27" s="10">
        <f t="shared" si="1"/>
        <v>0</v>
      </c>
      <c r="AI27" s="10">
        <f t="shared" si="0"/>
        <v>0</v>
      </c>
    </row>
    <row r="28" spans="1:35" x14ac:dyDescent="0.25">
      <c r="A28" s="11"/>
      <c r="B28" s="27"/>
      <c r="C28" s="13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</row>
    <row r="29" spans="1:35" x14ac:dyDescent="0.25">
      <c r="A29" s="11" t="s">
        <v>35</v>
      </c>
      <c r="B29" s="14" t="s">
        <v>36</v>
      </c>
      <c r="C29" s="13"/>
      <c r="D29" s="10">
        <v>3</v>
      </c>
      <c r="E29" s="10">
        <v>0</v>
      </c>
      <c r="F29" s="10">
        <v>0</v>
      </c>
      <c r="G29" s="10">
        <v>22</v>
      </c>
      <c r="H29" s="10">
        <v>32</v>
      </c>
      <c r="I29" s="10">
        <v>0</v>
      </c>
      <c r="J29" s="10">
        <v>32</v>
      </c>
      <c r="K29" s="10">
        <v>0</v>
      </c>
      <c r="L29" s="10">
        <v>40</v>
      </c>
      <c r="M29" s="10">
        <v>0</v>
      </c>
      <c r="N29" s="10">
        <v>14</v>
      </c>
      <c r="O29" s="10">
        <v>0</v>
      </c>
      <c r="P29" s="10">
        <v>0</v>
      </c>
      <c r="Q29" s="10">
        <v>29</v>
      </c>
      <c r="R29" s="10">
        <v>8</v>
      </c>
      <c r="S29" s="10">
        <v>0</v>
      </c>
      <c r="T29" s="10">
        <v>0</v>
      </c>
      <c r="U29" s="10">
        <v>0</v>
      </c>
      <c r="V29" s="10">
        <v>8</v>
      </c>
      <c r="W29" s="10">
        <v>1</v>
      </c>
      <c r="X29" s="10">
        <v>0</v>
      </c>
      <c r="Y29" s="10">
        <v>5</v>
      </c>
      <c r="Z29" s="10">
        <v>32</v>
      </c>
      <c r="AA29" s="10">
        <v>0</v>
      </c>
      <c r="AB29" s="10">
        <v>0</v>
      </c>
      <c r="AC29" s="10">
        <v>10</v>
      </c>
      <c r="AD29" s="10">
        <v>20</v>
      </c>
      <c r="AE29" s="10">
        <v>0</v>
      </c>
      <c r="AF29" s="10">
        <v>0</v>
      </c>
      <c r="AG29" s="10">
        <v>0</v>
      </c>
      <c r="AH29" s="10">
        <f t="shared" si="1"/>
        <v>189</v>
      </c>
      <c r="AI29" s="10">
        <f t="shared" si="0"/>
        <v>67</v>
      </c>
    </row>
    <row r="30" spans="1:35" x14ac:dyDescent="0.25">
      <c r="A30" s="11"/>
      <c r="B30" s="27"/>
      <c r="C30" s="13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</row>
    <row r="31" spans="1:35" x14ac:dyDescent="0.25">
      <c r="A31" s="11" t="s">
        <v>37</v>
      </c>
      <c r="B31" s="14" t="s">
        <v>38</v>
      </c>
      <c r="C31" s="13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</row>
    <row r="32" spans="1:35" x14ac:dyDescent="0.25">
      <c r="A32" s="11"/>
      <c r="B32" s="27" t="s">
        <v>39</v>
      </c>
      <c r="C32" s="13" t="s">
        <v>40</v>
      </c>
      <c r="D32" s="10">
        <v>198</v>
      </c>
      <c r="E32" s="10">
        <v>72</v>
      </c>
      <c r="F32" s="10">
        <v>0</v>
      </c>
      <c r="G32" s="10">
        <v>671</v>
      </c>
      <c r="H32" s="10">
        <v>1038</v>
      </c>
      <c r="I32" s="10">
        <v>0</v>
      </c>
      <c r="J32" s="10">
        <v>1056</v>
      </c>
      <c r="K32" s="10">
        <v>0</v>
      </c>
      <c r="L32" s="10">
        <v>1247</v>
      </c>
      <c r="M32" s="10">
        <v>0</v>
      </c>
      <c r="N32" s="10">
        <v>467</v>
      </c>
      <c r="O32" s="10">
        <v>0</v>
      </c>
      <c r="P32" s="10">
        <v>0</v>
      </c>
      <c r="Q32" s="10">
        <v>1002</v>
      </c>
      <c r="R32" s="10">
        <v>183</v>
      </c>
      <c r="S32" s="10">
        <v>0</v>
      </c>
      <c r="T32" s="10">
        <v>0</v>
      </c>
      <c r="U32" s="10">
        <v>0</v>
      </c>
      <c r="V32" s="10">
        <v>203</v>
      </c>
      <c r="W32" s="10">
        <v>92</v>
      </c>
      <c r="X32" s="10">
        <v>0</v>
      </c>
      <c r="Y32" s="10">
        <v>154</v>
      </c>
      <c r="Z32" s="10">
        <v>996</v>
      </c>
      <c r="AA32" s="10">
        <v>0</v>
      </c>
      <c r="AB32" s="10">
        <v>0</v>
      </c>
      <c r="AC32" s="10">
        <v>268</v>
      </c>
      <c r="AD32" s="10">
        <v>468</v>
      </c>
      <c r="AE32" s="10">
        <v>0</v>
      </c>
      <c r="AF32" s="10">
        <v>0</v>
      </c>
      <c r="AG32" s="10">
        <v>0</v>
      </c>
      <c r="AH32" s="10">
        <f t="shared" si="1"/>
        <v>5856</v>
      </c>
      <c r="AI32" s="10">
        <f t="shared" si="0"/>
        <v>2259</v>
      </c>
    </row>
    <row r="33" spans="1:35" x14ac:dyDescent="0.25">
      <c r="A33" s="11"/>
      <c r="B33" s="27" t="s">
        <v>41</v>
      </c>
      <c r="C33" s="13" t="s">
        <v>42</v>
      </c>
      <c r="D33" s="10">
        <v>105</v>
      </c>
      <c r="E33" s="10">
        <v>38</v>
      </c>
      <c r="F33" s="10">
        <v>0</v>
      </c>
      <c r="G33" s="10">
        <v>810</v>
      </c>
      <c r="H33" s="10">
        <v>993</v>
      </c>
      <c r="I33" s="10">
        <v>0</v>
      </c>
      <c r="J33" s="10">
        <v>729</v>
      </c>
      <c r="K33" s="10">
        <v>0</v>
      </c>
      <c r="L33" s="10">
        <v>68</v>
      </c>
      <c r="M33" s="10">
        <v>0</v>
      </c>
      <c r="N33" s="10">
        <v>371</v>
      </c>
      <c r="O33" s="10">
        <v>0</v>
      </c>
      <c r="P33" s="10">
        <v>0</v>
      </c>
      <c r="Q33" s="10">
        <v>1420</v>
      </c>
      <c r="R33" s="10">
        <v>0</v>
      </c>
      <c r="S33" s="10">
        <v>0</v>
      </c>
      <c r="T33" s="10">
        <v>0</v>
      </c>
      <c r="U33" s="10">
        <v>0</v>
      </c>
      <c r="V33" s="10">
        <v>75</v>
      </c>
      <c r="W33" s="10">
        <v>973</v>
      </c>
      <c r="X33" s="10">
        <v>0</v>
      </c>
      <c r="Y33" s="10">
        <v>152</v>
      </c>
      <c r="Z33" s="10">
        <v>934</v>
      </c>
      <c r="AA33" s="10">
        <v>0</v>
      </c>
      <c r="AB33" s="10">
        <v>0</v>
      </c>
      <c r="AC33" s="10">
        <v>185</v>
      </c>
      <c r="AD33" s="10">
        <v>412</v>
      </c>
      <c r="AE33" s="10">
        <v>0</v>
      </c>
      <c r="AF33" s="10">
        <v>0</v>
      </c>
      <c r="AG33" s="10">
        <v>0</v>
      </c>
      <c r="AH33" s="10">
        <f t="shared" si="1"/>
        <v>3687</v>
      </c>
      <c r="AI33" s="10">
        <f t="shared" si="0"/>
        <v>3578</v>
      </c>
    </row>
    <row r="34" spans="1:35" x14ac:dyDescent="0.25">
      <c r="A34" s="11"/>
      <c r="B34" s="27"/>
      <c r="C34" s="13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</row>
    <row r="35" spans="1:35" x14ac:dyDescent="0.25">
      <c r="A35" s="11" t="s">
        <v>43</v>
      </c>
      <c r="B35" s="14" t="s">
        <v>44</v>
      </c>
      <c r="C35" s="13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</row>
    <row r="36" spans="1:35" x14ac:dyDescent="0.25">
      <c r="A36" s="11"/>
      <c r="B36" s="27" t="s">
        <v>15</v>
      </c>
      <c r="C36" s="13" t="s">
        <v>45</v>
      </c>
      <c r="D36" s="10">
        <v>0</v>
      </c>
      <c r="E36" s="10">
        <v>1</v>
      </c>
      <c r="F36" s="10">
        <v>0</v>
      </c>
      <c r="G36" s="10">
        <v>810</v>
      </c>
      <c r="H36" s="10">
        <v>993</v>
      </c>
      <c r="I36" s="10">
        <v>0</v>
      </c>
      <c r="J36" s="10">
        <v>729</v>
      </c>
      <c r="K36" s="10">
        <v>0</v>
      </c>
      <c r="L36" s="10">
        <v>68</v>
      </c>
      <c r="M36" s="10">
        <v>0</v>
      </c>
      <c r="N36" s="10">
        <v>371</v>
      </c>
      <c r="O36" s="10">
        <v>0</v>
      </c>
      <c r="P36" s="10">
        <v>0</v>
      </c>
      <c r="Q36" s="10">
        <v>1420</v>
      </c>
      <c r="R36" s="10">
        <v>0</v>
      </c>
      <c r="S36" s="10">
        <v>0</v>
      </c>
      <c r="T36" s="10">
        <v>0</v>
      </c>
      <c r="U36" s="10">
        <v>0</v>
      </c>
      <c r="V36" s="10">
        <v>0</v>
      </c>
      <c r="W36" s="10">
        <v>973</v>
      </c>
      <c r="X36" s="10">
        <v>0</v>
      </c>
      <c r="Y36" s="10">
        <v>0</v>
      </c>
      <c r="Z36" s="10">
        <v>934</v>
      </c>
      <c r="AA36" s="10">
        <v>0</v>
      </c>
      <c r="AB36" s="10">
        <v>0</v>
      </c>
      <c r="AC36" s="10">
        <v>185</v>
      </c>
      <c r="AD36" s="10">
        <v>0</v>
      </c>
      <c r="AE36" s="10">
        <v>0</v>
      </c>
      <c r="AF36" s="10">
        <v>0</v>
      </c>
      <c r="AG36" s="10">
        <v>0</v>
      </c>
      <c r="AH36" s="10">
        <f t="shared" si="1"/>
        <v>3095</v>
      </c>
      <c r="AI36" s="10">
        <f t="shared" si="0"/>
        <v>3389</v>
      </c>
    </row>
    <row r="37" spans="1:35" x14ac:dyDescent="0.25">
      <c r="A37" s="11"/>
      <c r="B37" s="27" t="s">
        <v>17</v>
      </c>
      <c r="C37" s="13" t="s">
        <v>46</v>
      </c>
      <c r="D37" s="10">
        <v>105</v>
      </c>
      <c r="E37" s="10">
        <v>37</v>
      </c>
      <c r="F37" s="10">
        <v>0</v>
      </c>
      <c r="G37" s="10">
        <v>0</v>
      </c>
      <c r="H37" s="10">
        <v>0</v>
      </c>
      <c r="I37" s="10">
        <v>0</v>
      </c>
      <c r="J37" s="10">
        <v>0</v>
      </c>
      <c r="K37" s="10">
        <v>0</v>
      </c>
      <c r="L37" s="10">
        <v>0</v>
      </c>
      <c r="M37" s="10">
        <v>0</v>
      </c>
      <c r="N37" s="10">
        <v>0</v>
      </c>
      <c r="O37" s="10">
        <v>0</v>
      </c>
      <c r="P37" s="10">
        <v>0</v>
      </c>
      <c r="Q37" s="10">
        <v>0</v>
      </c>
      <c r="R37" s="10">
        <v>0</v>
      </c>
      <c r="S37" s="10">
        <v>0</v>
      </c>
      <c r="T37" s="10">
        <v>0</v>
      </c>
      <c r="U37" s="10">
        <v>0</v>
      </c>
      <c r="V37" s="10">
        <v>0</v>
      </c>
      <c r="W37" s="10">
        <v>0</v>
      </c>
      <c r="X37" s="10">
        <v>0</v>
      </c>
      <c r="Y37" s="10">
        <v>152</v>
      </c>
      <c r="Z37" s="10">
        <v>0</v>
      </c>
      <c r="AA37" s="10">
        <v>0</v>
      </c>
      <c r="AB37" s="10">
        <v>0</v>
      </c>
      <c r="AC37" s="10">
        <v>0</v>
      </c>
      <c r="AD37" s="10">
        <v>412</v>
      </c>
      <c r="AE37" s="10">
        <v>0</v>
      </c>
      <c r="AF37" s="10">
        <v>0</v>
      </c>
      <c r="AG37" s="10">
        <v>0</v>
      </c>
      <c r="AH37" s="10">
        <f t="shared" si="1"/>
        <v>517</v>
      </c>
      <c r="AI37" s="10">
        <f t="shared" si="0"/>
        <v>189</v>
      </c>
    </row>
    <row r="38" spans="1:35" x14ac:dyDescent="0.25">
      <c r="A38" s="11"/>
      <c r="B38" s="27"/>
      <c r="C38" s="13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</row>
    <row r="39" spans="1:35" x14ac:dyDescent="0.25">
      <c r="A39" s="11" t="s">
        <v>47</v>
      </c>
      <c r="B39" s="14" t="s">
        <v>48</v>
      </c>
      <c r="C39" s="13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</row>
    <row r="40" spans="1:35" x14ac:dyDescent="0.25">
      <c r="A40" s="11"/>
      <c r="B40" s="27" t="s">
        <v>15</v>
      </c>
      <c r="C40" s="13" t="s">
        <v>49</v>
      </c>
      <c r="D40" s="10">
        <v>0</v>
      </c>
      <c r="E40" s="10">
        <v>0</v>
      </c>
      <c r="F40" s="10">
        <v>0</v>
      </c>
      <c r="G40" s="10">
        <v>0</v>
      </c>
      <c r="H40" s="10">
        <v>0</v>
      </c>
      <c r="I40" s="10">
        <v>0</v>
      </c>
      <c r="J40" s="10">
        <v>0</v>
      </c>
      <c r="K40" s="10">
        <v>0</v>
      </c>
      <c r="L40" s="10">
        <v>0</v>
      </c>
      <c r="M40" s="10">
        <v>0</v>
      </c>
      <c r="N40" s="10">
        <v>0</v>
      </c>
      <c r="O40" s="10">
        <v>0</v>
      </c>
      <c r="P40" s="10">
        <v>0</v>
      </c>
      <c r="Q40" s="10">
        <v>0</v>
      </c>
      <c r="R40" s="10">
        <v>0</v>
      </c>
      <c r="S40" s="10">
        <v>0</v>
      </c>
      <c r="T40" s="10">
        <v>0</v>
      </c>
      <c r="U40" s="10">
        <v>0</v>
      </c>
      <c r="V40" s="10">
        <v>0</v>
      </c>
      <c r="W40" s="10">
        <v>0</v>
      </c>
      <c r="X40" s="10">
        <v>0</v>
      </c>
      <c r="Y40" s="10">
        <v>0</v>
      </c>
      <c r="Z40" s="10">
        <v>0</v>
      </c>
      <c r="AA40" s="10">
        <v>0</v>
      </c>
      <c r="AB40" s="10">
        <v>0</v>
      </c>
      <c r="AC40" s="10">
        <v>0</v>
      </c>
      <c r="AD40" s="10">
        <v>0</v>
      </c>
      <c r="AE40" s="10">
        <v>0</v>
      </c>
      <c r="AF40" s="10">
        <v>0</v>
      </c>
      <c r="AG40" s="10">
        <v>0</v>
      </c>
      <c r="AH40" s="10">
        <f t="shared" si="1"/>
        <v>0</v>
      </c>
      <c r="AI40" s="10">
        <f t="shared" si="0"/>
        <v>0</v>
      </c>
    </row>
    <row r="41" spans="1:35" x14ac:dyDescent="0.25">
      <c r="A41" s="11"/>
      <c r="B41" s="27" t="s">
        <v>17</v>
      </c>
      <c r="C41" s="13" t="s">
        <v>50</v>
      </c>
      <c r="D41" s="10">
        <v>0</v>
      </c>
      <c r="E41" s="10">
        <v>0</v>
      </c>
      <c r="F41" s="10">
        <v>0</v>
      </c>
      <c r="G41" s="10">
        <v>0</v>
      </c>
      <c r="H41" s="10">
        <v>0</v>
      </c>
      <c r="I41" s="10">
        <v>0</v>
      </c>
      <c r="J41" s="10">
        <v>0</v>
      </c>
      <c r="K41" s="10">
        <v>0</v>
      </c>
      <c r="L41" s="10">
        <v>0</v>
      </c>
      <c r="M41" s="10">
        <v>0</v>
      </c>
      <c r="N41" s="10">
        <v>0</v>
      </c>
      <c r="O41" s="10">
        <v>0</v>
      </c>
      <c r="P41" s="10">
        <v>0</v>
      </c>
      <c r="Q41" s="10">
        <v>0</v>
      </c>
      <c r="R41" s="10">
        <v>8</v>
      </c>
      <c r="S41" s="10">
        <v>0</v>
      </c>
      <c r="T41" s="10">
        <v>0</v>
      </c>
      <c r="U41" s="10">
        <v>0</v>
      </c>
      <c r="V41" s="10">
        <v>0</v>
      </c>
      <c r="W41" s="10">
        <v>0</v>
      </c>
      <c r="X41" s="10">
        <v>0</v>
      </c>
      <c r="Y41" s="10">
        <v>0</v>
      </c>
      <c r="Z41" s="10">
        <v>0</v>
      </c>
      <c r="AA41" s="10">
        <v>0</v>
      </c>
      <c r="AB41" s="10">
        <v>0</v>
      </c>
      <c r="AC41" s="10">
        <v>0</v>
      </c>
      <c r="AD41" s="10">
        <v>0</v>
      </c>
      <c r="AE41" s="10">
        <v>0</v>
      </c>
      <c r="AF41" s="10">
        <v>0</v>
      </c>
      <c r="AG41" s="10">
        <v>0</v>
      </c>
      <c r="AH41" s="10">
        <f t="shared" si="1"/>
        <v>8</v>
      </c>
      <c r="AI41" s="10">
        <f t="shared" si="0"/>
        <v>0</v>
      </c>
    </row>
    <row r="42" spans="1:35" x14ac:dyDescent="0.25">
      <c r="A42" s="11"/>
      <c r="B42" s="27" t="s">
        <v>19</v>
      </c>
      <c r="C42" s="13" t="s">
        <v>51</v>
      </c>
      <c r="D42" s="10">
        <v>0</v>
      </c>
      <c r="E42" s="10">
        <v>0</v>
      </c>
      <c r="F42" s="10">
        <v>0</v>
      </c>
      <c r="G42" s="10">
        <v>0</v>
      </c>
      <c r="H42" s="10">
        <v>0</v>
      </c>
      <c r="I42" s="10">
        <v>0</v>
      </c>
      <c r="J42" s="10">
        <v>0</v>
      </c>
      <c r="K42" s="10">
        <v>0</v>
      </c>
      <c r="L42" s="10">
        <v>0</v>
      </c>
      <c r="M42" s="10">
        <v>0</v>
      </c>
      <c r="N42" s="10">
        <v>0</v>
      </c>
      <c r="O42" s="10">
        <v>0</v>
      </c>
      <c r="P42" s="10">
        <v>0</v>
      </c>
      <c r="Q42" s="10">
        <v>0</v>
      </c>
      <c r="R42" s="10">
        <v>0</v>
      </c>
      <c r="S42" s="10">
        <v>0</v>
      </c>
      <c r="T42" s="10">
        <v>0</v>
      </c>
      <c r="U42" s="10">
        <v>0</v>
      </c>
      <c r="V42" s="10">
        <v>0</v>
      </c>
      <c r="W42" s="10">
        <v>0</v>
      </c>
      <c r="X42" s="10">
        <v>0</v>
      </c>
      <c r="Y42" s="10">
        <v>0</v>
      </c>
      <c r="Z42" s="10">
        <v>0</v>
      </c>
      <c r="AA42" s="10">
        <v>0</v>
      </c>
      <c r="AB42" s="10">
        <v>0</v>
      </c>
      <c r="AC42" s="10">
        <v>0</v>
      </c>
      <c r="AD42" s="10">
        <v>0</v>
      </c>
      <c r="AE42" s="10">
        <v>0</v>
      </c>
      <c r="AF42" s="10">
        <v>0</v>
      </c>
      <c r="AG42" s="10">
        <v>0</v>
      </c>
      <c r="AH42" s="10">
        <f t="shared" si="1"/>
        <v>0</v>
      </c>
      <c r="AI42" s="10">
        <f t="shared" si="0"/>
        <v>0</v>
      </c>
    </row>
    <row r="43" spans="1:35" x14ac:dyDescent="0.25">
      <c r="A43" s="11"/>
      <c r="B43" s="27" t="s">
        <v>26</v>
      </c>
      <c r="C43" s="13" t="s">
        <v>52</v>
      </c>
      <c r="D43" s="10">
        <v>7</v>
      </c>
      <c r="E43" s="10">
        <v>0</v>
      </c>
      <c r="F43" s="10">
        <v>0</v>
      </c>
      <c r="G43" s="10">
        <v>1</v>
      </c>
      <c r="H43" s="10">
        <v>0</v>
      </c>
      <c r="I43" s="10">
        <v>0</v>
      </c>
      <c r="J43" s="10">
        <v>0</v>
      </c>
      <c r="K43" s="10">
        <v>0</v>
      </c>
      <c r="L43" s="10">
        <v>0</v>
      </c>
      <c r="M43" s="10">
        <v>0</v>
      </c>
      <c r="N43" s="10">
        <v>5</v>
      </c>
      <c r="O43" s="10">
        <v>0</v>
      </c>
      <c r="P43" s="10">
        <v>0</v>
      </c>
      <c r="Q43" s="10">
        <v>0</v>
      </c>
      <c r="R43" s="10">
        <v>0</v>
      </c>
      <c r="S43" s="10">
        <v>0</v>
      </c>
      <c r="T43" s="10">
        <v>0</v>
      </c>
      <c r="U43" s="10">
        <v>0</v>
      </c>
      <c r="V43" s="10">
        <v>0</v>
      </c>
      <c r="W43" s="10">
        <v>0</v>
      </c>
      <c r="X43" s="10">
        <v>0</v>
      </c>
      <c r="Y43" s="10">
        <v>0</v>
      </c>
      <c r="Z43" s="10">
        <v>0</v>
      </c>
      <c r="AA43" s="10">
        <v>0</v>
      </c>
      <c r="AB43" s="10">
        <v>0</v>
      </c>
      <c r="AC43" s="10">
        <v>2</v>
      </c>
      <c r="AD43" s="10">
        <v>0</v>
      </c>
      <c r="AE43" s="10">
        <v>0</v>
      </c>
      <c r="AF43" s="10">
        <v>0</v>
      </c>
      <c r="AG43" s="10">
        <v>0</v>
      </c>
      <c r="AH43" s="10">
        <f t="shared" si="1"/>
        <v>12</v>
      </c>
      <c r="AI43" s="10">
        <f t="shared" si="0"/>
        <v>3</v>
      </c>
    </row>
    <row r="44" spans="1:35" x14ac:dyDescent="0.25">
      <c r="A44" s="11"/>
      <c r="B44" s="27" t="s">
        <v>28</v>
      </c>
      <c r="C44" s="13" t="s">
        <v>53</v>
      </c>
      <c r="D44" s="10">
        <v>3</v>
      </c>
      <c r="E44" s="10">
        <v>1</v>
      </c>
      <c r="F44" s="10">
        <v>0</v>
      </c>
      <c r="G44" s="10">
        <v>1</v>
      </c>
      <c r="H44" s="10">
        <v>3</v>
      </c>
      <c r="I44" s="10">
        <v>0</v>
      </c>
      <c r="J44" s="10">
        <v>1</v>
      </c>
      <c r="K44" s="10">
        <v>0</v>
      </c>
      <c r="L44" s="10">
        <v>0</v>
      </c>
      <c r="M44" s="10">
        <v>0</v>
      </c>
      <c r="N44" s="10">
        <v>0</v>
      </c>
      <c r="O44" s="10">
        <v>0</v>
      </c>
      <c r="P44" s="10">
        <v>0</v>
      </c>
      <c r="Q44" s="10">
        <v>0</v>
      </c>
      <c r="R44" s="10">
        <v>0</v>
      </c>
      <c r="S44" s="10">
        <v>0</v>
      </c>
      <c r="T44" s="10">
        <v>0</v>
      </c>
      <c r="U44" s="10">
        <v>0</v>
      </c>
      <c r="V44" s="10">
        <v>0</v>
      </c>
      <c r="W44" s="10">
        <v>0</v>
      </c>
      <c r="X44" s="10">
        <v>0</v>
      </c>
      <c r="Y44" s="10">
        <v>1</v>
      </c>
      <c r="Z44" s="10">
        <v>2</v>
      </c>
      <c r="AA44" s="10">
        <v>0</v>
      </c>
      <c r="AB44" s="10">
        <v>0</v>
      </c>
      <c r="AC44" s="10">
        <v>0</v>
      </c>
      <c r="AD44" s="10">
        <v>6</v>
      </c>
      <c r="AE44" s="10">
        <v>0</v>
      </c>
      <c r="AF44" s="10">
        <v>0</v>
      </c>
      <c r="AG44" s="10">
        <v>0</v>
      </c>
      <c r="AH44" s="10">
        <f t="shared" si="1"/>
        <v>15</v>
      </c>
      <c r="AI44" s="10">
        <f t="shared" si="0"/>
        <v>3</v>
      </c>
    </row>
    <row r="45" spans="1:35" x14ac:dyDescent="0.25">
      <c r="A45" s="11"/>
      <c r="B45" s="27" t="s">
        <v>54</v>
      </c>
      <c r="C45" s="13" t="s">
        <v>55</v>
      </c>
      <c r="D45" s="10">
        <v>4</v>
      </c>
      <c r="E45" s="10">
        <v>2</v>
      </c>
      <c r="F45" s="10">
        <v>0</v>
      </c>
      <c r="G45" s="10">
        <v>0</v>
      </c>
      <c r="H45" s="10">
        <v>0</v>
      </c>
      <c r="I45" s="10">
        <v>0</v>
      </c>
      <c r="J45" s="10">
        <v>0</v>
      </c>
      <c r="K45" s="10">
        <v>0</v>
      </c>
      <c r="L45" s="10">
        <v>0</v>
      </c>
      <c r="M45" s="10">
        <v>0</v>
      </c>
      <c r="N45" s="10">
        <v>8</v>
      </c>
      <c r="O45" s="10">
        <v>0</v>
      </c>
      <c r="P45" s="10">
        <v>0</v>
      </c>
      <c r="Q45" s="10">
        <v>0</v>
      </c>
      <c r="R45" s="10">
        <v>0</v>
      </c>
      <c r="S45" s="10">
        <v>0</v>
      </c>
      <c r="T45" s="10">
        <v>0</v>
      </c>
      <c r="U45" s="10">
        <v>0</v>
      </c>
      <c r="V45" s="10">
        <v>0</v>
      </c>
      <c r="W45" s="10">
        <v>0</v>
      </c>
      <c r="X45" s="10">
        <v>0</v>
      </c>
      <c r="Y45" s="10">
        <v>0</v>
      </c>
      <c r="Z45" s="10">
        <v>0</v>
      </c>
      <c r="AA45" s="10">
        <v>0</v>
      </c>
      <c r="AB45" s="10">
        <v>0</v>
      </c>
      <c r="AC45" s="10">
        <v>4</v>
      </c>
      <c r="AD45" s="10">
        <v>0</v>
      </c>
      <c r="AE45" s="10">
        <v>0</v>
      </c>
      <c r="AF45" s="10">
        <v>0</v>
      </c>
      <c r="AG45" s="10">
        <v>0</v>
      </c>
      <c r="AH45" s="10">
        <f t="shared" si="1"/>
        <v>12</v>
      </c>
      <c r="AI45" s="10">
        <f t="shared" si="0"/>
        <v>6</v>
      </c>
    </row>
    <row r="46" spans="1:35" x14ac:dyDescent="0.25">
      <c r="A46" s="11"/>
      <c r="B46" s="27" t="s">
        <v>56</v>
      </c>
      <c r="C46" s="13" t="s">
        <v>57</v>
      </c>
      <c r="D46" s="10">
        <v>8</v>
      </c>
      <c r="E46" s="10">
        <v>7</v>
      </c>
      <c r="F46" s="10">
        <v>0</v>
      </c>
      <c r="G46" s="10">
        <v>0</v>
      </c>
      <c r="H46" s="10">
        <v>1</v>
      </c>
      <c r="I46" s="10">
        <v>0</v>
      </c>
      <c r="J46" s="10">
        <v>0</v>
      </c>
      <c r="K46" s="10">
        <v>0</v>
      </c>
      <c r="L46" s="10">
        <v>0</v>
      </c>
      <c r="M46" s="10">
        <v>0</v>
      </c>
      <c r="N46" s="10">
        <v>15</v>
      </c>
      <c r="O46" s="10">
        <v>0</v>
      </c>
      <c r="P46" s="10">
        <v>0</v>
      </c>
      <c r="Q46" s="10">
        <v>0</v>
      </c>
      <c r="R46" s="10">
        <v>0</v>
      </c>
      <c r="S46" s="10">
        <v>0</v>
      </c>
      <c r="T46" s="10">
        <v>0</v>
      </c>
      <c r="U46" s="10">
        <v>0</v>
      </c>
      <c r="V46" s="10">
        <v>0</v>
      </c>
      <c r="W46" s="10">
        <v>0</v>
      </c>
      <c r="X46" s="10">
        <v>0</v>
      </c>
      <c r="Y46" s="10">
        <v>0</v>
      </c>
      <c r="Z46" s="10">
        <v>0</v>
      </c>
      <c r="AA46" s="10">
        <v>0</v>
      </c>
      <c r="AB46" s="10">
        <v>0</v>
      </c>
      <c r="AC46" s="10">
        <v>10</v>
      </c>
      <c r="AD46" s="10">
        <v>0</v>
      </c>
      <c r="AE46" s="10">
        <v>0</v>
      </c>
      <c r="AF46" s="10">
        <v>0</v>
      </c>
      <c r="AG46" s="10">
        <v>0</v>
      </c>
      <c r="AH46" s="10">
        <f t="shared" si="1"/>
        <v>24</v>
      </c>
      <c r="AI46" s="10">
        <f t="shared" si="0"/>
        <v>17</v>
      </c>
    </row>
    <row r="47" spans="1:35" x14ac:dyDescent="0.25">
      <c r="A47" s="11"/>
      <c r="B47" s="27" t="s">
        <v>58</v>
      </c>
      <c r="C47" s="13" t="s">
        <v>59</v>
      </c>
      <c r="D47" s="10">
        <v>54</v>
      </c>
      <c r="E47" s="10">
        <v>18</v>
      </c>
      <c r="F47" s="10">
        <v>0</v>
      </c>
      <c r="G47" s="10">
        <v>34</v>
      </c>
      <c r="H47" s="10">
        <v>35</v>
      </c>
      <c r="I47" s="10">
        <v>0</v>
      </c>
      <c r="J47" s="10">
        <v>22</v>
      </c>
      <c r="K47" s="10">
        <v>0</v>
      </c>
      <c r="L47" s="10">
        <v>15</v>
      </c>
      <c r="M47" s="10">
        <v>0</v>
      </c>
      <c r="N47" s="10">
        <v>1</v>
      </c>
      <c r="O47" s="10">
        <v>0</v>
      </c>
      <c r="P47" s="10">
        <v>0</v>
      </c>
      <c r="Q47" s="10">
        <v>20</v>
      </c>
      <c r="R47" s="10">
        <v>0</v>
      </c>
      <c r="S47" s="10">
        <v>0</v>
      </c>
      <c r="T47" s="10">
        <v>0</v>
      </c>
      <c r="U47" s="10">
        <v>0</v>
      </c>
      <c r="V47" s="10">
        <v>3</v>
      </c>
      <c r="W47" s="10">
        <v>9</v>
      </c>
      <c r="X47" s="10">
        <v>0</v>
      </c>
      <c r="Y47" s="10">
        <v>20</v>
      </c>
      <c r="Z47" s="10">
        <v>46</v>
      </c>
      <c r="AA47" s="10">
        <v>0</v>
      </c>
      <c r="AB47" s="10">
        <v>0</v>
      </c>
      <c r="AC47" s="10">
        <v>1</v>
      </c>
      <c r="AD47" s="10">
        <v>70</v>
      </c>
      <c r="AE47" s="10">
        <v>0</v>
      </c>
      <c r="AF47" s="10">
        <v>0</v>
      </c>
      <c r="AG47" s="10">
        <v>0</v>
      </c>
      <c r="AH47" s="10">
        <f t="shared" si="1"/>
        <v>246</v>
      </c>
      <c r="AI47" s="10">
        <f t="shared" si="0"/>
        <v>102</v>
      </c>
    </row>
    <row r="48" spans="1:35" x14ac:dyDescent="0.25">
      <c r="A48" s="11"/>
      <c r="B48" s="27" t="s">
        <v>60</v>
      </c>
      <c r="C48" s="13" t="s">
        <v>61</v>
      </c>
      <c r="D48" s="10">
        <v>17</v>
      </c>
      <c r="E48" s="10">
        <v>7</v>
      </c>
      <c r="F48" s="10">
        <v>0</v>
      </c>
      <c r="G48" s="10">
        <v>9</v>
      </c>
      <c r="H48" s="10">
        <v>12</v>
      </c>
      <c r="I48" s="10">
        <v>0</v>
      </c>
      <c r="J48" s="10">
        <v>25</v>
      </c>
      <c r="K48" s="10">
        <v>0</v>
      </c>
      <c r="L48" s="10">
        <v>26</v>
      </c>
      <c r="M48" s="10">
        <v>0</v>
      </c>
      <c r="N48" s="10">
        <v>1</v>
      </c>
      <c r="O48" s="10">
        <v>0</v>
      </c>
      <c r="P48" s="10">
        <v>0</v>
      </c>
      <c r="Q48" s="10">
        <v>20</v>
      </c>
      <c r="R48" s="10">
        <v>0</v>
      </c>
      <c r="S48" s="10">
        <v>0</v>
      </c>
      <c r="T48" s="10">
        <v>0</v>
      </c>
      <c r="U48" s="10">
        <v>0</v>
      </c>
      <c r="V48" s="10">
        <v>7</v>
      </c>
      <c r="W48" s="10">
        <v>0</v>
      </c>
      <c r="X48" s="10">
        <v>0</v>
      </c>
      <c r="Y48" s="10">
        <v>8</v>
      </c>
      <c r="Z48" s="10">
        <v>10</v>
      </c>
      <c r="AA48" s="10">
        <v>0</v>
      </c>
      <c r="AB48" s="10">
        <v>0</v>
      </c>
      <c r="AC48" s="10">
        <v>0</v>
      </c>
      <c r="AD48" s="10">
        <v>13</v>
      </c>
      <c r="AE48" s="10">
        <v>0</v>
      </c>
      <c r="AF48" s="10">
        <v>0</v>
      </c>
      <c r="AG48" s="10">
        <v>0</v>
      </c>
      <c r="AH48" s="10">
        <f t="shared" si="1"/>
        <v>111</v>
      </c>
      <c r="AI48" s="10">
        <f t="shared" si="0"/>
        <v>44</v>
      </c>
    </row>
    <row r="49" spans="1:35" x14ac:dyDescent="0.25">
      <c r="A49" s="11"/>
      <c r="B49" s="27"/>
      <c r="C49" s="13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</row>
    <row r="50" spans="1:35" x14ac:dyDescent="0.25">
      <c r="A50" s="11" t="s">
        <v>62</v>
      </c>
      <c r="B50" s="14" t="s">
        <v>63</v>
      </c>
      <c r="C50" s="13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</row>
    <row r="51" spans="1:35" x14ac:dyDescent="0.25">
      <c r="A51" s="11"/>
      <c r="B51" s="27" t="s">
        <v>15</v>
      </c>
      <c r="C51" s="13" t="s">
        <v>64</v>
      </c>
      <c r="D51" s="10">
        <v>23</v>
      </c>
      <c r="E51" s="10">
        <v>10</v>
      </c>
      <c r="F51" s="10">
        <v>0</v>
      </c>
      <c r="G51" s="10">
        <v>9</v>
      </c>
      <c r="H51" s="10">
        <v>13</v>
      </c>
      <c r="I51" s="10">
        <v>0</v>
      </c>
      <c r="J51" s="10">
        <v>21</v>
      </c>
      <c r="K51" s="10">
        <v>0</v>
      </c>
      <c r="L51" s="10">
        <v>25</v>
      </c>
      <c r="M51" s="10">
        <v>0</v>
      </c>
      <c r="N51" s="10">
        <v>6</v>
      </c>
      <c r="O51" s="10">
        <v>0</v>
      </c>
      <c r="P51" s="10">
        <v>0</v>
      </c>
      <c r="Q51" s="10">
        <v>34</v>
      </c>
      <c r="R51" s="10">
        <v>4</v>
      </c>
      <c r="S51" s="10">
        <v>0</v>
      </c>
      <c r="T51" s="10">
        <v>0</v>
      </c>
      <c r="U51" s="10">
        <v>0</v>
      </c>
      <c r="V51" s="10">
        <v>6</v>
      </c>
      <c r="W51" s="10">
        <v>8</v>
      </c>
      <c r="X51" s="10">
        <v>0</v>
      </c>
      <c r="Y51" s="10">
        <v>4</v>
      </c>
      <c r="Z51" s="10">
        <v>26</v>
      </c>
      <c r="AA51" s="10">
        <v>0</v>
      </c>
      <c r="AB51" s="10">
        <v>0</v>
      </c>
      <c r="AC51" s="10">
        <v>7</v>
      </c>
      <c r="AD51" s="10">
        <v>30</v>
      </c>
      <c r="AE51" s="10">
        <v>0</v>
      </c>
      <c r="AF51" s="10">
        <v>0</v>
      </c>
      <c r="AG51" s="10">
        <v>0</v>
      </c>
      <c r="AH51" s="10">
        <f t="shared" si="1"/>
        <v>154</v>
      </c>
      <c r="AI51" s="10">
        <f t="shared" si="0"/>
        <v>72</v>
      </c>
    </row>
    <row r="52" spans="1:35" x14ac:dyDescent="0.25">
      <c r="A52" s="11"/>
      <c r="B52" s="27" t="s">
        <v>17</v>
      </c>
      <c r="C52" s="13" t="s">
        <v>65</v>
      </c>
      <c r="D52" s="10">
        <v>3</v>
      </c>
      <c r="E52" s="10">
        <v>5</v>
      </c>
      <c r="F52" s="10">
        <v>0</v>
      </c>
      <c r="G52" s="10">
        <v>7</v>
      </c>
      <c r="H52" s="10">
        <v>5</v>
      </c>
      <c r="I52" s="10">
        <v>0</v>
      </c>
      <c r="J52" s="10">
        <v>2</v>
      </c>
      <c r="K52" s="10">
        <v>0</v>
      </c>
      <c r="L52" s="10">
        <v>5</v>
      </c>
      <c r="M52" s="10">
        <v>0</v>
      </c>
      <c r="N52" s="10">
        <v>0</v>
      </c>
      <c r="O52" s="10">
        <v>0</v>
      </c>
      <c r="P52" s="10">
        <v>0</v>
      </c>
      <c r="Q52" s="10">
        <v>2</v>
      </c>
      <c r="R52" s="10">
        <v>0</v>
      </c>
      <c r="S52" s="10">
        <v>0</v>
      </c>
      <c r="T52" s="10">
        <v>0</v>
      </c>
      <c r="U52" s="10">
        <v>0</v>
      </c>
      <c r="V52" s="10">
        <v>0</v>
      </c>
      <c r="W52" s="10">
        <v>0</v>
      </c>
      <c r="X52" s="10">
        <v>0</v>
      </c>
      <c r="Y52" s="10">
        <v>4</v>
      </c>
      <c r="Z52" s="10">
        <v>4</v>
      </c>
      <c r="AA52" s="10">
        <v>0</v>
      </c>
      <c r="AB52" s="10">
        <v>0</v>
      </c>
      <c r="AC52" s="10">
        <v>2</v>
      </c>
      <c r="AD52" s="10">
        <v>3</v>
      </c>
      <c r="AE52" s="10">
        <v>0</v>
      </c>
      <c r="AF52" s="10">
        <v>0</v>
      </c>
      <c r="AG52" s="10">
        <v>0</v>
      </c>
      <c r="AH52" s="10">
        <f t="shared" si="1"/>
        <v>22</v>
      </c>
      <c r="AI52" s="10">
        <f t="shared" si="0"/>
        <v>20</v>
      </c>
    </row>
    <row r="53" spans="1:35" x14ac:dyDescent="0.25">
      <c r="A53" s="11"/>
      <c r="B53" s="27" t="s">
        <v>19</v>
      </c>
      <c r="C53" s="13" t="s">
        <v>66</v>
      </c>
      <c r="D53" s="10">
        <v>6</v>
      </c>
      <c r="E53" s="10">
        <v>0</v>
      </c>
      <c r="F53" s="10">
        <v>0</v>
      </c>
      <c r="G53" s="10">
        <v>2</v>
      </c>
      <c r="H53" s="10">
        <v>4</v>
      </c>
      <c r="I53" s="10">
        <v>0</v>
      </c>
      <c r="J53" s="10">
        <v>2</v>
      </c>
      <c r="K53" s="10">
        <v>0</v>
      </c>
      <c r="L53" s="10">
        <v>6</v>
      </c>
      <c r="M53" s="10">
        <v>0</v>
      </c>
      <c r="N53" s="10">
        <v>1</v>
      </c>
      <c r="O53" s="10">
        <v>0</v>
      </c>
      <c r="P53" s="10">
        <v>0</v>
      </c>
      <c r="Q53" s="10">
        <v>0</v>
      </c>
      <c r="R53" s="10">
        <v>0</v>
      </c>
      <c r="S53" s="10">
        <v>0</v>
      </c>
      <c r="T53" s="10">
        <v>0</v>
      </c>
      <c r="U53" s="10">
        <v>0</v>
      </c>
      <c r="V53" s="10">
        <v>2</v>
      </c>
      <c r="W53" s="10">
        <v>0</v>
      </c>
      <c r="X53" s="10">
        <v>0</v>
      </c>
      <c r="Y53" s="10">
        <v>2</v>
      </c>
      <c r="Z53" s="10">
        <v>2</v>
      </c>
      <c r="AA53" s="10">
        <v>0</v>
      </c>
      <c r="AB53" s="10">
        <v>0</v>
      </c>
      <c r="AC53" s="10">
        <v>0</v>
      </c>
      <c r="AD53" s="10">
        <v>5</v>
      </c>
      <c r="AE53" s="10">
        <v>0</v>
      </c>
      <c r="AF53" s="10">
        <v>0</v>
      </c>
      <c r="AG53" s="10">
        <v>0</v>
      </c>
      <c r="AH53" s="10">
        <f t="shared" si="1"/>
        <v>28</v>
      </c>
      <c r="AI53" s="10">
        <f t="shared" si="0"/>
        <v>4</v>
      </c>
    </row>
    <row r="54" spans="1:35" x14ac:dyDescent="0.25">
      <c r="A54" s="11"/>
      <c r="B54" s="27" t="s">
        <v>26</v>
      </c>
      <c r="C54" s="13" t="s">
        <v>67</v>
      </c>
      <c r="D54" s="10">
        <v>3</v>
      </c>
      <c r="E54" s="10">
        <v>1</v>
      </c>
      <c r="F54" s="10">
        <v>0</v>
      </c>
      <c r="G54" s="10">
        <v>1</v>
      </c>
      <c r="H54" s="10">
        <v>0</v>
      </c>
      <c r="I54" s="10">
        <v>0</v>
      </c>
      <c r="J54" s="10">
        <v>2</v>
      </c>
      <c r="K54" s="10">
        <v>0</v>
      </c>
      <c r="L54" s="10">
        <v>0</v>
      </c>
      <c r="M54" s="10">
        <v>0</v>
      </c>
      <c r="N54" s="10">
        <v>4</v>
      </c>
      <c r="O54" s="10">
        <v>0</v>
      </c>
      <c r="P54" s="10">
        <v>0</v>
      </c>
      <c r="Q54" s="10">
        <v>0</v>
      </c>
      <c r="R54" s="10">
        <v>1</v>
      </c>
      <c r="S54" s="10">
        <v>0</v>
      </c>
      <c r="T54" s="10">
        <v>0</v>
      </c>
      <c r="U54" s="10">
        <v>0</v>
      </c>
      <c r="V54" s="10">
        <v>0</v>
      </c>
      <c r="W54" s="10">
        <v>0</v>
      </c>
      <c r="X54" s="10">
        <v>0</v>
      </c>
      <c r="Y54" s="10">
        <v>1</v>
      </c>
      <c r="Z54" s="10">
        <v>3</v>
      </c>
      <c r="AA54" s="10">
        <v>0</v>
      </c>
      <c r="AB54" s="10">
        <v>0</v>
      </c>
      <c r="AC54" s="10">
        <v>1</v>
      </c>
      <c r="AD54" s="10">
        <v>5</v>
      </c>
      <c r="AE54" s="10">
        <v>0</v>
      </c>
      <c r="AF54" s="10">
        <v>0</v>
      </c>
      <c r="AG54" s="10">
        <v>0</v>
      </c>
      <c r="AH54" s="10">
        <f t="shared" si="1"/>
        <v>18</v>
      </c>
      <c r="AI54" s="10">
        <f t="shared" si="0"/>
        <v>4</v>
      </c>
    </row>
    <row r="55" spans="1:35" x14ac:dyDescent="0.25">
      <c r="A55" s="11"/>
      <c r="B55" s="27" t="s">
        <v>54</v>
      </c>
      <c r="C55" s="13" t="s">
        <v>68</v>
      </c>
      <c r="D55" s="10">
        <v>4</v>
      </c>
      <c r="E55" s="10">
        <v>5</v>
      </c>
      <c r="F55" s="10">
        <v>0</v>
      </c>
      <c r="G55" s="10">
        <v>6</v>
      </c>
      <c r="H55" s="10">
        <v>4</v>
      </c>
      <c r="I55" s="10">
        <v>0</v>
      </c>
      <c r="J55" s="10">
        <v>1</v>
      </c>
      <c r="K55" s="10">
        <v>0</v>
      </c>
      <c r="L55" s="10">
        <v>0</v>
      </c>
      <c r="M55" s="10">
        <v>0</v>
      </c>
      <c r="N55" s="10">
        <v>0</v>
      </c>
      <c r="O55" s="10">
        <v>0</v>
      </c>
      <c r="P55" s="10">
        <v>0</v>
      </c>
      <c r="Q55" s="10">
        <v>1</v>
      </c>
      <c r="R55" s="10">
        <v>0</v>
      </c>
      <c r="S55" s="10">
        <v>0</v>
      </c>
      <c r="T55" s="10">
        <v>0</v>
      </c>
      <c r="U55" s="10">
        <v>0</v>
      </c>
      <c r="V55" s="10">
        <v>1</v>
      </c>
      <c r="W55" s="10">
        <v>0</v>
      </c>
      <c r="X55" s="10">
        <v>0</v>
      </c>
      <c r="Y55" s="10">
        <v>4</v>
      </c>
      <c r="Z55" s="10">
        <v>2</v>
      </c>
      <c r="AA55" s="10">
        <v>0</v>
      </c>
      <c r="AB55" s="10">
        <v>0</v>
      </c>
      <c r="AC55" s="10">
        <v>1</v>
      </c>
      <c r="AD55" s="10">
        <v>4</v>
      </c>
      <c r="AE55" s="10">
        <v>0</v>
      </c>
      <c r="AF55" s="10">
        <v>0</v>
      </c>
      <c r="AG55" s="10">
        <v>0</v>
      </c>
      <c r="AH55" s="10">
        <f t="shared" si="1"/>
        <v>16</v>
      </c>
      <c r="AI55" s="10">
        <f t="shared" si="0"/>
        <v>17</v>
      </c>
    </row>
    <row r="56" spans="1:35" x14ac:dyDescent="0.25">
      <c r="A56" s="11"/>
      <c r="B56" s="27" t="s">
        <v>56</v>
      </c>
      <c r="C56" s="13" t="s">
        <v>69</v>
      </c>
      <c r="D56" s="10">
        <v>15</v>
      </c>
      <c r="E56" s="10">
        <v>6</v>
      </c>
      <c r="F56" s="10">
        <v>0</v>
      </c>
      <c r="G56" s="10">
        <v>7</v>
      </c>
      <c r="H56" s="10">
        <v>10</v>
      </c>
      <c r="I56" s="10">
        <v>0</v>
      </c>
      <c r="J56" s="10">
        <v>7</v>
      </c>
      <c r="K56" s="10">
        <v>0</v>
      </c>
      <c r="L56" s="10">
        <v>2</v>
      </c>
      <c r="M56" s="10">
        <v>0</v>
      </c>
      <c r="N56" s="10">
        <v>3</v>
      </c>
      <c r="O56" s="10">
        <v>0</v>
      </c>
      <c r="P56" s="10">
        <v>0</v>
      </c>
      <c r="Q56" s="10">
        <v>1</v>
      </c>
      <c r="R56" s="10">
        <v>0</v>
      </c>
      <c r="S56" s="10">
        <v>0</v>
      </c>
      <c r="T56" s="10">
        <v>0</v>
      </c>
      <c r="U56" s="10">
        <v>0</v>
      </c>
      <c r="V56" s="10">
        <v>1</v>
      </c>
      <c r="W56" s="10">
        <v>0</v>
      </c>
      <c r="X56" s="10">
        <v>0</v>
      </c>
      <c r="Y56" s="10">
        <v>5</v>
      </c>
      <c r="Z56" s="10">
        <v>4</v>
      </c>
      <c r="AA56" s="10">
        <v>0</v>
      </c>
      <c r="AB56" s="10">
        <v>0</v>
      </c>
      <c r="AC56" s="10">
        <v>3</v>
      </c>
      <c r="AD56" s="10">
        <v>13</v>
      </c>
      <c r="AE56" s="10">
        <v>0</v>
      </c>
      <c r="AF56" s="10">
        <v>0</v>
      </c>
      <c r="AG56" s="10">
        <v>0</v>
      </c>
      <c r="AH56" s="10">
        <f t="shared" si="1"/>
        <v>55</v>
      </c>
      <c r="AI56" s="10">
        <f t="shared" si="0"/>
        <v>22</v>
      </c>
    </row>
    <row r="57" spans="1:35" x14ac:dyDescent="0.25">
      <c r="A57" s="11"/>
      <c r="B57" s="27" t="s">
        <v>58</v>
      </c>
      <c r="C57" s="13" t="s">
        <v>70</v>
      </c>
      <c r="D57" s="10">
        <v>12</v>
      </c>
      <c r="E57" s="10">
        <v>3</v>
      </c>
      <c r="F57" s="10">
        <v>0</v>
      </c>
      <c r="G57" s="10">
        <v>4</v>
      </c>
      <c r="H57" s="10">
        <v>4</v>
      </c>
      <c r="I57" s="10">
        <v>0</v>
      </c>
      <c r="J57" s="10">
        <v>5</v>
      </c>
      <c r="K57" s="10">
        <v>0</v>
      </c>
      <c r="L57" s="10">
        <v>2</v>
      </c>
      <c r="M57" s="10">
        <v>0</v>
      </c>
      <c r="N57" s="10">
        <v>4</v>
      </c>
      <c r="O57" s="10">
        <v>0</v>
      </c>
      <c r="P57" s="10">
        <v>0</v>
      </c>
      <c r="Q57" s="10">
        <v>1</v>
      </c>
      <c r="R57" s="10">
        <v>3</v>
      </c>
      <c r="S57" s="10">
        <v>0</v>
      </c>
      <c r="T57" s="10">
        <v>0</v>
      </c>
      <c r="U57" s="10">
        <v>0</v>
      </c>
      <c r="V57" s="10">
        <v>0</v>
      </c>
      <c r="W57" s="10">
        <v>1</v>
      </c>
      <c r="X57" s="10">
        <v>0</v>
      </c>
      <c r="Y57" s="10">
        <v>4</v>
      </c>
      <c r="Z57" s="10">
        <v>5</v>
      </c>
      <c r="AA57" s="10">
        <v>0</v>
      </c>
      <c r="AB57" s="10">
        <v>0</v>
      </c>
      <c r="AC57" s="10">
        <v>0</v>
      </c>
      <c r="AD57" s="10">
        <v>8</v>
      </c>
      <c r="AE57" s="10">
        <v>0</v>
      </c>
      <c r="AF57" s="10">
        <v>0</v>
      </c>
      <c r="AG57" s="10">
        <v>0</v>
      </c>
      <c r="AH57" s="10">
        <f t="shared" si="1"/>
        <v>43</v>
      </c>
      <c r="AI57" s="10">
        <f t="shared" si="0"/>
        <v>13</v>
      </c>
    </row>
    <row r="58" spans="1:35" x14ac:dyDescent="0.25">
      <c r="A58" s="11"/>
      <c r="B58" s="27" t="s">
        <v>60</v>
      </c>
      <c r="C58" s="13" t="s">
        <v>71</v>
      </c>
      <c r="D58" s="10">
        <v>5</v>
      </c>
      <c r="E58" s="10">
        <v>0</v>
      </c>
      <c r="F58" s="10">
        <v>0</v>
      </c>
      <c r="G58" s="10">
        <v>1</v>
      </c>
      <c r="H58" s="10">
        <v>5</v>
      </c>
      <c r="I58" s="10">
        <v>0</v>
      </c>
      <c r="J58" s="10">
        <v>0</v>
      </c>
      <c r="K58" s="10">
        <v>0</v>
      </c>
      <c r="L58" s="10">
        <v>1</v>
      </c>
      <c r="M58" s="10">
        <v>0</v>
      </c>
      <c r="N58" s="10">
        <v>3</v>
      </c>
      <c r="O58" s="10">
        <v>0</v>
      </c>
      <c r="P58" s="10">
        <v>0</v>
      </c>
      <c r="Q58" s="10">
        <v>0</v>
      </c>
      <c r="R58" s="10">
        <v>0</v>
      </c>
      <c r="S58" s="10">
        <v>0</v>
      </c>
      <c r="T58" s="10">
        <v>0</v>
      </c>
      <c r="U58" s="10">
        <v>0</v>
      </c>
      <c r="V58" s="10">
        <v>0</v>
      </c>
      <c r="W58" s="10">
        <v>0</v>
      </c>
      <c r="X58" s="10">
        <v>0</v>
      </c>
      <c r="Y58" s="10">
        <v>0</v>
      </c>
      <c r="Z58" s="10">
        <v>0</v>
      </c>
      <c r="AA58" s="10">
        <v>0</v>
      </c>
      <c r="AB58" s="10">
        <v>0</v>
      </c>
      <c r="AC58" s="10">
        <v>0</v>
      </c>
      <c r="AD58" s="10">
        <v>4</v>
      </c>
      <c r="AE58" s="10">
        <v>0</v>
      </c>
      <c r="AF58" s="10">
        <v>0</v>
      </c>
      <c r="AG58" s="10">
        <v>0</v>
      </c>
      <c r="AH58" s="10">
        <f t="shared" si="1"/>
        <v>18</v>
      </c>
      <c r="AI58" s="10">
        <f t="shared" si="0"/>
        <v>1</v>
      </c>
    </row>
    <row r="59" spans="1:35" x14ac:dyDescent="0.25">
      <c r="A59" s="11"/>
      <c r="B59" s="27" t="s">
        <v>72</v>
      </c>
      <c r="C59" s="13" t="s">
        <v>73</v>
      </c>
      <c r="D59" s="10">
        <v>6</v>
      </c>
      <c r="E59" s="10">
        <v>2</v>
      </c>
      <c r="F59" s="10">
        <v>0</v>
      </c>
      <c r="G59" s="10">
        <v>5</v>
      </c>
      <c r="H59" s="10">
        <v>1</v>
      </c>
      <c r="I59" s="10">
        <v>0</v>
      </c>
      <c r="J59" s="10">
        <v>4</v>
      </c>
      <c r="K59" s="10">
        <v>0</v>
      </c>
      <c r="L59" s="10">
        <v>0</v>
      </c>
      <c r="M59" s="10">
        <v>0</v>
      </c>
      <c r="N59" s="10">
        <v>1</v>
      </c>
      <c r="O59" s="10">
        <v>0</v>
      </c>
      <c r="P59" s="10">
        <v>0</v>
      </c>
      <c r="Q59" s="10">
        <v>1</v>
      </c>
      <c r="R59" s="10">
        <v>0</v>
      </c>
      <c r="S59" s="10">
        <v>0</v>
      </c>
      <c r="T59" s="10">
        <v>0</v>
      </c>
      <c r="U59" s="10">
        <v>0</v>
      </c>
      <c r="V59" s="10">
        <v>0</v>
      </c>
      <c r="W59" s="10">
        <v>0</v>
      </c>
      <c r="X59" s="10">
        <v>0</v>
      </c>
      <c r="Y59" s="10">
        <v>4</v>
      </c>
      <c r="Z59" s="10">
        <v>4</v>
      </c>
      <c r="AA59" s="10">
        <v>0</v>
      </c>
      <c r="AB59" s="10">
        <v>0</v>
      </c>
      <c r="AC59" s="10">
        <v>0</v>
      </c>
      <c r="AD59" s="10">
        <v>6</v>
      </c>
      <c r="AE59" s="10">
        <v>0</v>
      </c>
      <c r="AF59" s="10">
        <v>0</v>
      </c>
      <c r="AG59" s="10">
        <v>0</v>
      </c>
      <c r="AH59" s="10">
        <f t="shared" si="1"/>
        <v>22</v>
      </c>
      <c r="AI59" s="10">
        <f t="shared" si="0"/>
        <v>12</v>
      </c>
    </row>
    <row r="60" spans="1:35" x14ac:dyDescent="0.25">
      <c r="A60" s="11"/>
      <c r="B60" s="27" t="s">
        <v>74</v>
      </c>
      <c r="C60" s="13" t="s">
        <v>75</v>
      </c>
      <c r="D60" s="10">
        <v>10</v>
      </c>
      <c r="E60" s="10">
        <v>1</v>
      </c>
      <c r="F60" s="10">
        <v>0</v>
      </c>
      <c r="G60" s="10">
        <v>2</v>
      </c>
      <c r="H60" s="10">
        <v>3</v>
      </c>
      <c r="I60" s="10">
        <v>0</v>
      </c>
      <c r="J60" s="10">
        <v>0</v>
      </c>
      <c r="K60" s="10">
        <v>0</v>
      </c>
      <c r="L60" s="10">
        <v>0</v>
      </c>
      <c r="M60" s="10">
        <v>0</v>
      </c>
      <c r="N60" s="10">
        <v>3</v>
      </c>
      <c r="O60" s="10">
        <v>0</v>
      </c>
      <c r="P60" s="10">
        <v>0</v>
      </c>
      <c r="Q60" s="10">
        <v>0</v>
      </c>
      <c r="R60" s="10">
        <v>0</v>
      </c>
      <c r="S60" s="10">
        <v>0</v>
      </c>
      <c r="T60" s="10">
        <v>0</v>
      </c>
      <c r="U60" s="10">
        <v>0</v>
      </c>
      <c r="V60" s="10">
        <v>0</v>
      </c>
      <c r="W60" s="10">
        <v>0</v>
      </c>
      <c r="X60" s="10">
        <v>0</v>
      </c>
      <c r="Y60" s="10">
        <v>0</v>
      </c>
      <c r="Z60" s="10">
        <v>3</v>
      </c>
      <c r="AA60" s="10">
        <v>0</v>
      </c>
      <c r="AB60" s="10">
        <v>0</v>
      </c>
      <c r="AC60" s="10">
        <v>2</v>
      </c>
      <c r="AD60" s="10">
        <v>9</v>
      </c>
      <c r="AE60" s="10">
        <v>0</v>
      </c>
      <c r="AF60" s="10">
        <v>0</v>
      </c>
      <c r="AG60" s="10">
        <v>0</v>
      </c>
      <c r="AH60" s="10">
        <f t="shared" si="1"/>
        <v>28</v>
      </c>
      <c r="AI60" s="10">
        <f t="shared" si="0"/>
        <v>5</v>
      </c>
    </row>
    <row r="61" spans="1:35" x14ac:dyDescent="0.25">
      <c r="A61" s="11"/>
      <c r="B61" s="27" t="s">
        <v>76</v>
      </c>
      <c r="C61" s="13" t="s">
        <v>77</v>
      </c>
      <c r="D61" s="10">
        <v>6</v>
      </c>
      <c r="E61" s="10">
        <v>2</v>
      </c>
      <c r="F61" s="10">
        <v>0</v>
      </c>
      <c r="G61" s="10">
        <v>1</v>
      </c>
      <c r="H61" s="10">
        <v>2</v>
      </c>
      <c r="I61" s="10">
        <v>0</v>
      </c>
      <c r="J61" s="10">
        <v>1</v>
      </c>
      <c r="K61" s="10">
        <v>0</v>
      </c>
      <c r="L61" s="10">
        <v>0</v>
      </c>
      <c r="M61" s="10">
        <v>0</v>
      </c>
      <c r="N61" s="10">
        <v>4</v>
      </c>
      <c r="O61" s="10">
        <v>0</v>
      </c>
      <c r="P61" s="10">
        <v>0</v>
      </c>
      <c r="Q61" s="10">
        <v>0</v>
      </c>
      <c r="R61" s="10">
        <v>0</v>
      </c>
      <c r="S61" s="10">
        <v>0</v>
      </c>
      <c r="T61" s="10">
        <v>0</v>
      </c>
      <c r="U61" s="10">
        <v>0</v>
      </c>
      <c r="V61" s="10">
        <v>0</v>
      </c>
      <c r="W61" s="10">
        <v>0</v>
      </c>
      <c r="X61" s="10">
        <v>0</v>
      </c>
      <c r="Y61" s="10">
        <v>1</v>
      </c>
      <c r="Z61" s="10">
        <v>0</v>
      </c>
      <c r="AA61" s="10">
        <v>0</v>
      </c>
      <c r="AB61" s="10">
        <v>0</v>
      </c>
      <c r="AC61" s="10">
        <v>1</v>
      </c>
      <c r="AD61" s="10">
        <v>2</v>
      </c>
      <c r="AE61" s="10">
        <v>0</v>
      </c>
      <c r="AF61" s="10">
        <v>0</v>
      </c>
      <c r="AG61" s="10">
        <v>0</v>
      </c>
      <c r="AH61" s="10">
        <f t="shared" si="1"/>
        <v>15</v>
      </c>
      <c r="AI61" s="10">
        <f t="shared" si="0"/>
        <v>5</v>
      </c>
    </row>
    <row r="62" spans="1:35" x14ac:dyDescent="0.25">
      <c r="A62" s="11"/>
      <c r="B62" s="27" t="s">
        <v>78</v>
      </c>
      <c r="C62" s="13" t="s">
        <v>79</v>
      </c>
      <c r="D62" s="10">
        <v>0</v>
      </c>
      <c r="E62" s="10">
        <v>0</v>
      </c>
      <c r="F62" s="10">
        <v>0</v>
      </c>
      <c r="G62" s="10">
        <v>0</v>
      </c>
      <c r="H62" s="10">
        <v>0</v>
      </c>
      <c r="I62" s="10">
        <v>0</v>
      </c>
      <c r="J62" s="10">
        <v>3</v>
      </c>
      <c r="K62" s="10">
        <v>0</v>
      </c>
      <c r="L62" s="10">
        <v>0</v>
      </c>
      <c r="M62" s="10">
        <v>0</v>
      </c>
      <c r="N62" s="10">
        <v>0</v>
      </c>
      <c r="O62" s="10">
        <v>0</v>
      </c>
      <c r="P62" s="10">
        <v>0</v>
      </c>
      <c r="Q62" s="10">
        <v>0</v>
      </c>
      <c r="R62" s="10">
        <v>0</v>
      </c>
      <c r="S62" s="10">
        <v>0</v>
      </c>
      <c r="T62" s="10">
        <v>0</v>
      </c>
      <c r="U62" s="10">
        <v>0</v>
      </c>
      <c r="V62" s="10">
        <v>0</v>
      </c>
      <c r="W62" s="10">
        <v>0</v>
      </c>
      <c r="X62" s="10">
        <v>0</v>
      </c>
      <c r="Y62" s="10">
        <v>0</v>
      </c>
      <c r="Z62" s="10">
        <v>0</v>
      </c>
      <c r="AA62" s="10">
        <v>0</v>
      </c>
      <c r="AB62" s="10">
        <v>0</v>
      </c>
      <c r="AC62" s="10">
        <v>0</v>
      </c>
      <c r="AD62" s="10">
        <v>0</v>
      </c>
      <c r="AE62" s="10">
        <v>0</v>
      </c>
      <c r="AF62" s="10">
        <v>0</v>
      </c>
      <c r="AG62" s="10">
        <v>0</v>
      </c>
      <c r="AH62" s="10">
        <f t="shared" si="1"/>
        <v>3</v>
      </c>
      <c r="AI62" s="10">
        <f t="shared" si="0"/>
        <v>0</v>
      </c>
    </row>
    <row r="63" spans="1:35" x14ac:dyDescent="0.25">
      <c r="A63" s="15"/>
      <c r="B63" s="16"/>
      <c r="C63" s="17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</row>
    <row r="64" spans="1:35" x14ac:dyDescent="0.25">
      <c r="A64" s="11" t="s">
        <v>80</v>
      </c>
      <c r="B64" s="14" t="s">
        <v>81</v>
      </c>
      <c r="C64" s="13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</row>
    <row r="65" spans="1:35" x14ac:dyDescent="0.25">
      <c r="A65" s="15"/>
      <c r="B65" s="27" t="s">
        <v>82</v>
      </c>
      <c r="C65" s="13" t="s">
        <v>83</v>
      </c>
      <c r="D65" s="10">
        <v>0</v>
      </c>
      <c r="E65" s="10">
        <v>0</v>
      </c>
      <c r="F65" s="10">
        <v>0</v>
      </c>
      <c r="G65" s="10">
        <v>0</v>
      </c>
      <c r="H65" s="10">
        <v>0</v>
      </c>
      <c r="I65" s="10">
        <v>0</v>
      </c>
      <c r="J65" s="10">
        <v>0</v>
      </c>
      <c r="K65" s="10">
        <v>0</v>
      </c>
      <c r="L65" s="10">
        <v>0</v>
      </c>
      <c r="M65" s="10">
        <v>0</v>
      </c>
      <c r="N65" s="10">
        <v>0</v>
      </c>
      <c r="O65" s="10">
        <v>0</v>
      </c>
      <c r="P65" s="10">
        <v>0</v>
      </c>
      <c r="Q65" s="10">
        <v>0</v>
      </c>
      <c r="R65" s="10">
        <v>0</v>
      </c>
      <c r="S65" s="10">
        <v>0</v>
      </c>
      <c r="T65" s="10">
        <v>0</v>
      </c>
      <c r="U65" s="10">
        <v>0</v>
      </c>
      <c r="V65" s="10">
        <v>0</v>
      </c>
      <c r="W65" s="10">
        <v>0</v>
      </c>
      <c r="X65" s="10">
        <v>0</v>
      </c>
      <c r="Y65" s="10">
        <v>0</v>
      </c>
      <c r="Z65" s="10">
        <v>0</v>
      </c>
      <c r="AA65" s="10">
        <v>0</v>
      </c>
      <c r="AB65" s="10">
        <v>0</v>
      </c>
      <c r="AC65" s="10">
        <v>0</v>
      </c>
      <c r="AD65" s="10">
        <v>0</v>
      </c>
      <c r="AE65" s="10">
        <v>0</v>
      </c>
      <c r="AF65" s="10">
        <v>0</v>
      </c>
      <c r="AG65" s="10">
        <v>0</v>
      </c>
      <c r="AH65" s="10">
        <f t="shared" si="1"/>
        <v>0</v>
      </c>
      <c r="AI65" s="10">
        <f t="shared" si="0"/>
        <v>0</v>
      </c>
    </row>
    <row r="66" spans="1:35" x14ac:dyDescent="0.25">
      <c r="A66" s="15"/>
      <c r="B66" s="27" t="s">
        <v>82</v>
      </c>
      <c r="C66" s="13" t="s">
        <v>84</v>
      </c>
      <c r="D66" s="10">
        <v>4</v>
      </c>
      <c r="E66" s="10">
        <v>2</v>
      </c>
      <c r="F66" s="10">
        <v>0</v>
      </c>
      <c r="G66" s="10">
        <v>0</v>
      </c>
      <c r="H66" s="10">
        <v>2</v>
      </c>
      <c r="I66" s="10">
        <v>0</v>
      </c>
      <c r="J66" s="10">
        <v>0</v>
      </c>
      <c r="K66" s="10">
        <v>0</v>
      </c>
      <c r="L66" s="10">
        <v>0</v>
      </c>
      <c r="M66" s="10">
        <v>0</v>
      </c>
      <c r="N66" s="10">
        <v>3</v>
      </c>
      <c r="O66" s="10">
        <v>0</v>
      </c>
      <c r="P66" s="10">
        <v>0</v>
      </c>
      <c r="Q66" s="10">
        <v>0</v>
      </c>
      <c r="R66" s="10">
        <v>0</v>
      </c>
      <c r="S66" s="10">
        <v>0</v>
      </c>
      <c r="T66" s="10">
        <v>0</v>
      </c>
      <c r="U66" s="10">
        <v>0</v>
      </c>
      <c r="V66" s="10">
        <v>0</v>
      </c>
      <c r="W66" s="10">
        <v>0</v>
      </c>
      <c r="X66" s="10">
        <v>0</v>
      </c>
      <c r="Y66" s="10">
        <v>0</v>
      </c>
      <c r="Z66" s="10">
        <v>2</v>
      </c>
      <c r="AA66" s="10">
        <v>0</v>
      </c>
      <c r="AB66" s="10">
        <v>0</v>
      </c>
      <c r="AC66" s="10">
        <v>2</v>
      </c>
      <c r="AD66" s="10">
        <v>2</v>
      </c>
      <c r="AE66" s="10">
        <v>0</v>
      </c>
      <c r="AF66" s="10">
        <v>0</v>
      </c>
      <c r="AG66" s="10">
        <v>0</v>
      </c>
      <c r="AH66" s="10">
        <f t="shared" si="1"/>
        <v>13</v>
      </c>
      <c r="AI66" s="10">
        <f t="shared" si="0"/>
        <v>4</v>
      </c>
    </row>
    <row r="67" spans="1:35" x14ac:dyDescent="0.25">
      <c r="A67" s="15"/>
      <c r="B67" s="27" t="s">
        <v>82</v>
      </c>
      <c r="C67" s="13" t="s">
        <v>85</v>
      </c>
      <c r="D67" s="10">
        <v>12</v>
      </c>
      <c r="E67" s="10">
        <v>4</v>
      </c>
      <c r="F67" s="10">
        <v>0</v>
      </c>
      <c r="G67" s="10">
        <v>4</v>
      </c>
      <c r="H67" s="10">
        <v>9</v>
      </c>
      <c r="I67" s="10">
        <v>0</v>
      </c>
      <c r="J67" s="10">
        <v>8</v>
      </c>
      <c r="K67" s="10">
        <v>0</v>
      </c>
      <c r="L67" s="10">
        <v>0</v>
      </c>
      <c r="M67" s="10">
        <v>0</v>
      </c>
      <c r="N67" s="10">
        <v>5</v>
      </c>
      <c r="O67" s="10">
        <v>0</v>
      </c>
      <c r="P67" s="10">
        <v>0</v>
      </c>
      <c r="Q67" s="10">
        <v>5</v>
      </c>
      <c r="R67" s="10">
        <v>1</v>
      </c>
      <c r="S67" s="10">
        <v>0</v>
      </c>
      <c r="T67" s="10">
        <v>0</v>
      </c>
      <c r="U67" s="10">
        <v>0</v>
      </c>
      <c r="V67" s="10">
        <v>0</v>
      </c>
      <c r="W67" s="10">
        <v>0</v>
      </c>
      <c r="X67" s="10">
        <v>0</v>
      </c>
      <c r="Y67" s="10">
        <v>4</v>
      </c>
      <c r="Z67" s="10">
        <v>5</v>
      </c>
      <c r="AA67" s="10">
        <v>0</v>
      </c>
      <c r="AB67" s="10">
        <v>0</v>
      </c>
      <c r="AC67" s="10">
        <v>0</v>
      </c>
      <c r="AD67" s="10">
        <v>14</v>
      </c>
      <c r="AE67" s="10">
        <v>0</v>
      </c>
      <c r="AF67" s="10">
        <v>0</v>
      </c>
      <c r="AG67" s="10">
        <v>0</v>
      </c>
      <c r="AH67" s="10">
        <f t="shared" si="1"/>
        <v>54</v>
      </c>
      <c r="AI67" s="10">
        <f t="shared" si="0"/>
        <v>17</v>
      </c>
    </row>
    <row r="68" spans="1:35" x14ac:dyDescent="0.25">
      <c r="A68" s="15"/>
      <c r="B68" s="27" t="s">
        <v>82</v>
      </c>
      <c r="C68" s="13" t="s">
        <v>86</v>
      </c>
      <c r="D68" s="10">
        <v>64</v>
      </c>
      <c r="E68" s="10">
        <v>23</v>
      </c>
      <c r="F68" s="10">
        <v>0</v>
      </c>
      <c r="G68" s="10">
        <v>33</v>
      </c>
      <c r="H68" s="10">
        <v>33</v>
      </c>
      <c r="I68" s="10">
        <v>0</v>
      </c>
      <c r="J68" s="10">
        <v>34</v>
      </c>
      <c r="K68" s="10">
        <v>0</v>
      </c>
      <c r="L68" s="10">
        <v>30</v>
      </c>
      <c r="M68" s="10">
        <v>0</v>
      </c>
      <c r="N68" s="10">
        <v>18</v>
      </c>
      <c r="O68" s="10">
        <v>0</v>
      </c>
      <c r="P68" s="10">
        <v>0</v>
      </c>
      <c r="Q68" s="10">
        <v>27</v>
      </c>
      <c r="R68" s="10">
        <v>7</v>
      </c>
      <c r="S68" s="10">
        <v>0</v>
      </c>
      <c r="T68" s="10">
        <v>0</v>
      </c>
      <c r="U68" s="10">
        <v>0</v>
      </c>
      <c r="V68" s="10">
        <v>2</v>
      </c>
      <c r="W68" s="10">
        <v>3</v>
      </c>
      <c r="X68" s="10">
        <v>0</v>
      </c>
      <c r="Y68" s="10">
        <v>22</v>
      </c>
      <c r="Z68" s="10">
        <v>44</v>
      </c>
      <c r="AA68" s="10">
        <v>0</v>
      </c>
      <c r="AB68" s="10">
        <v>0</v>
      </c>
      <c r="AC68" s="10">
        <v>13</v>
      </c>
      <c r="AD68" s="10">
        <v>63</v>
      </c>
      <c r="AE68" s="10">
        <v>0</v>
      </c>
      <c r="AF68" s="10">
        <v>0</v>
      </c>
      <c r="AG68" s="10">
        <v>0</v>
      </c>
      <c r="AH68" s="10">
        <f t="shared" si="1"/>
        <v>295</v>
      </c>
      <c r="AI68" s="10">
        <f t="shared" si="0"/>
        <v>121</v>
      </c>
    </row>
    <row r="69" spans="1:35" x14ac:dyDescent="0.25">
      <c r="A69" s="15"/>
      <c r="B69" s="27" t="s">
        <v>82</v>
      </c>
      <c r="C69" s="13" t="s">
        <v>87</v>
      </c>
      <c r="D69" s="10">
        <v>12</v>
      </c>
      <c r="E69" s="10">
        <v>5</v>
      </c>
      <c r="F69" s="10">
        <v>0</v>
      </c>
      <c r="G69" s="10">
        <v>8</v>
      </c>
      <c r="H69" s="10">
        <v>7</v>
      </c>
      <c r="I69" s="10">
        <v>0</v>
      </c>
      <c r="J69" s="10">
        <v>6</v>
      </c>
      <c r="K69" s="10">
        <v>0</v>
      </c>
      <c r="L69" s="10">
        <v>11</v>
      </c>
      <c r="M69" s="10">
        <v>0</v>
      </c>
      <c r="N69" s="10">
        <v>4</v>
      </c>
      <c r="O69" s="10">
        <v>0</v>
      </c>
      <c r="P69" s="10">
        <v>0</v>
      </c>
      <c r="Q69" s="10">
        <v>8</v>
      </c>
      <c r="R69" s="10">
        <v>0</v>
      </c>
      <c r="S69" s="10">
        <v>0</v>
      </c>
      <c r="T69" s="10">
        <v>0</v>
      </c>
      <c r="U69" s="10">
        <v>0</v>
      </c>
      <c r="V69" s="10">
        <v>1</v>
      </c>
      <c r="W69" s="10">
        <v>3</v>
      </c>
      <c r="X69" s="10">
        <v>0</v>
      </c>
      <c r="Y69" s="10">
        <v>3</v>
      </c>
      <c r="Z69" s="10">
        <v>7</v>
      </c>
      <c r="AA69" s="10">
        <v>0</v>
      </c>
      <c r="AB69" s="10">
        <v>0</v>
      </c>
      <c r="AC69" s="10">
        <v>2</v>
      </c>
      <c r="AD69" s="10">
        <v>9</v>
      </c>
      <c r="AE69" s="10">
        <v>0</v>
      </c>
      <c r="AF69" s="10">
        <v>0</v>
      </c>
      <c r="AG69" s="10">
        <v>0</v>
      </c>
      <c r="AH69" s="10">
        <f t="shared" si="1"/>
        <v>57</v>
      </c>
      <c r="AI69" s="10">
        <f t="shared" si="0"/>
        <v>29</v>
      </c>
    </row>
    <row r="70" spans="1:35" x14ac:dyDescent="0.25">
      <c r="A70" s="15"/>
      <c r="B70" s="27" t="s">
        <v>82</v>
      </c>
      <c r="C70" s="13" t="s">
        <v>88</v>
      </c>
      <c r="D70" s="10">
        <v>1</v>
      </c>
      <c r="E70" s="10">
        <v>1</v>
      </c>
      <c r="F70" s="10">
        <v>0</v>
      </c>
      <c r="G70" s="10">
        <v>0</v>
      </c>
      <c r="H70" s="10">
        <v>0</v>
      </c>
      <c r="I70" s="10">
        <v>0</v>
      </c>
      <c r="J70" s="10">
        <v>0</v>
      </c>
      <c r="K70" s="10">
        <v>0</v>
      </c>
      <c r="L70" s="10">
        <v>0</v>
      </c>
      <c r="M70" s="10">
        <v>0</v>
      </c>
      <c r="N70" s="10">
        <v>0</v>
      </c>
      <c r="O70" s="10">
        <v>0</v>
      </c>
      <c r="P70" s="10">
        <v>0</v>
      </c>
      <c r="Q70" s="10">
        <v>0</v>
      </c>
      <c r="R70" s="10">
        <v>0</v>
      </c>
      <c r="S70" s="10">
        <v>0</v>
      </c>
      <c r="T70" s="10">
        <v>0</v>
      </c>
      <c r="U70" s="10">
        <v>0</v>
      </c>
      <c r="V70" s="10">
        <v>3</v>
      </c>
      <c r="W70" s="10">
        <v>7</v>
      </c>
      <c r="X70" s="10">
        <v>0</v>
      </c>
      <c r="Y70" s="10">
        <v>0</v>
      </c>
      <c r="Z70" s="10">
        <v>0</v>
      </c>
      <c r="AA70" s="10">
        <v>0</v>
      </c>
      <c r="AB70" s="10">
        <v>0</v>
      </c>
      <c r="AC70" s="10">
        <v>0</v>
      </c>
      <c r="AD70" s="10">
        <v>0</v>
      </c>
      <c r="AE70" s="10">
        <v>1</v>
      </c>
      <c r="AF70" s="10">
        <v>0</v>
      </c>
      <c r="AG70" s="10">
        <v>0</v>
      </c>
      <c r="AH70" s="10">
        <f t="shared" si="1"/>
        <v>4</v>
      </c>
      <c r="AI70" s="10">
        <f t="shared" si="0"/>
        <v>9</v>
      </c>
    </row>
    <row r="71" spans="1:35" x14ac:dyDescent="0.25">
      <c r="A71" s="15"/>
      <c r="B71" s="16"/>
      <c r="C71" s="17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</row>
    <row r="72" spans="1:35" x14ac:dyDescent="0.25">
      <c r="A72" s="11" t="s">
        <v>89</v>
      </c>
      <c r="B72" s="14" t="s">
        <v>90</v>
      </c>
      <c r="C72" s="13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</row>
    <row r="73" spans="1:35" x14ac:dyDescent="0.25">
      <c r="A73" s="11"/>
      <c r="B73" s="27" t="s">
        <v>82</v>
      </c>
      <c r="C73" s="13" t="s">
        <v>91</v>
      </c>
      <c r="D73" s="10">
        <v>13</v>
      </c>
      <c r="E73" s="10">
        <v>7</v>
      </c>
      <c r="F73" s="10">
        <v>0</v>
      </c>
      <c r="G73" s="10">
        <v>11</v>
      </c>
      <c r="H73" s="10">
        <v>9</v>
      </c>
      <c r="I73" s="10">
        <v>0</v>
      </c>
      <c r="J73" s="10">
        <v>22</v>
      </c>
      <c r="K73" s="10">
        <v>0</v>
      </c>
      <c r="L73" s="10">
        <v>31</v>
      </c>
      <c r="M73" s="10">
        <v>0</v>
      </c>
      <c r="N73" s="10">
        <v>3</v>
      </c>
      <c r="O73" s="10">
        <v>0</v>
      </c>
      <c r="P73" s="10">
        <v>0</v>
      </c>
      <c r="Q73" s="10">
        <v>26</v>
      </c>
      <c r="R73" s="10">
        <v>1</v>
      </c>
      <c r="S73" s="10">
        <v>0</v>
      </c>
      <c r="T73" s="10">
        <v>0</v>
      </c>
      <c r="U73" s="10">
        <v>0</v>
      </c>
      <c r="V73" s="10">
        <v>6</v>
      </c>
      <c r="W73" s="10">
        <v>7</v>
      </c>
      <c r="X73" s="10">
        <v>0</v>
      </c>
      <c r="Y73" s="10">
        <v>12</v>
      </c>
      <c r="Z73" s="10">
        <v>12</v>
      </c>
      <c r="AA73" s="10">
        <v>0</v>
      </c>
      <c r="AB73" s="10">
        <v>0</v>
      </c>
      <c r="AC73" s="10">
        <v>1</v>
      </c>
      <c r="AD73" s="10">
        <v>15</v>
      </c>
      <c r="AE73" s="10">
        <v>0</v>
      </c>
      <c r="AF73" s="10">
        <v>0</v>
      </c>
      <c r="AG73" s="10">
        <v>0</v>
      </c>
      <c r="AH73" s="10">
        <f t="shared" ref="AH73:AH114" si="2">SUMIF($D$7:$AG$7,"L",D73:AG73)</f>
        <v>112</v>
      </c>
      <c r="AI73" s="10">
        <f t="shared" ref="AI73:AI114" si="3">SUMIF($D$7:$AG$7,"P",D73:AG73)</f>
        <v>64</v>
      </c>
    </row>
    <row r="74" spans="1:35" x14ac:dyDescent="0.25">
      <c r="A74" s="11"/>
      <c r="B74" s="27" t="s">
        <v>82</v>
      </c>
      <c r="C74" s="13" t="s">
        <v>92</v>
      </c>
      <c r="D74" s="10">
        <v>36</v>
      </c>
      <c r="E74" s="10">
        <v>10</v>
      </c>
      <c r="F74" s="10">
        <v>0</v>
      </c>
      <c r="G74" s="10">
        <v>17</v>
      </c>
      <c r="H74" s="10">
        <v>19</v>
      </c>
      <c r="I74" s="10">
        <v>0</v>
      </c>
      <c r="J74" s="10">
        <v>6</v>
      </c>
      <c r="K74" s="10">
        <v>0</v>
      </c>
      <c r="L74" s="10">
        <v>8</v>
      </c>
      <c r="M74" s="10">
        <v>0</v>
      </c>
      <c r="N74" s="10">
        <v>9</v>
      </c>
      <c r="O74" s="10">
        <v>0</v>
      </c>
      <c r="P74" s="10">
        <v>0</v>
      </c>
      <c r="Q74" s="10">
        <v>5</v>
      </c>
      <c r="R74" s="10">
        <v>0</v>
      </c>
      <c r="S74" s="10">
        <v>0</v>
      </c>
      <c r="T74" s="10">
        <v>0</v>
      </c>
      <c r="U74" s="10">
        <v>0</v>
      </c>
      <c r="V74" s="10">
        <v>3</v>
      </c>
      <c r="W74" s="10">
        <v>1</v>
      </c>
      <c r="X74" s="10">
        <v>0</v>
      </c>
      <c r="Y74" s="10">
        <v>8</v>
      </c>
      <c r="Z74" s="10">
        <v>17</v>
      </c>
      <c r="AA74" s="10">
        <v>0</v>
      </c>
      <c r="AB74" s="10">
        <v>0</v>
      </c>
      <c r="AC74" s="10">
        <v>4</v>
      </c>
      <c r="AD74" s="10">
        <v>35</v>
      </c>
      <c r="AE74" s="10">
        <v>0</v>
      </c>
      <c r="AF74" s="10">
        <v>0</v>
      </c>
      <c r="AG74" s="10">
        <v>0</v>
      </c>
      <c r="AH74" s="10">
        <f t="shared" si="2"/>
        <v>133</v>
      </c>
      <c r="AI74" s="10">
        <f t="shared" si="3"/>
        <v>45</v>
      </c>
    </row>
    <row r="75" spans="1:35" x14ac:dyDescent="0.25">
      <c r="A75" s="11"/>
      <c r="B75" s="27" t="s">
        <v>82</v>
      </c>
      <c r="C75" s="13" t="s">
        <v>93</v>
      </c>
      <c r="D75" s="10">
        <v>18</v>
      </c>
      <c r="E75" s="10">
        <v>10</v>
      </c>
      <c r="F75" s="10">
        <v>0</v>
      </c>
      <c r="G75" s="10">
        <v>10</v>
      </c>
      <c r="H75" s="10">
        <v>10</v>
      </c>
      <c r="I75" s="10">
        <v>0</v>
      </c>
      <c r="J75" s="10">
        <v>14</v>
      </c>
      <c r="K75" s="10">
        <v>0</v>
      </c>
      <c r="L75" s="10">
        <v>0</v>
      </c>
      <c r="M75" s="10">
        <v>0</v>
      </c>
      <c r="N75" s="10">
        <v>7</v>
      </c>
      <c r="O75" s="10">
        <v>0</v>
      </c>
      <c r="P75" s="10">
        <v>0</v>
      </c>
      <c r="Q75" s="10">
        <v>2</v>
      </c>
      <c r="R75" s="10">
        <v>2</v>
      </c>
      <c r="S75" s="10">
        <v>0</v>
      </c>
      <c r="T75" s="10">
        <v>0</v>
      </c>
      <c r="U75" s="10">
        <v>0</v>
      </c>
      <c r="V75" s="10">
        <v>1</v>
      </c>
      <c r="W75" s="10">
        <v>1</v>
      </c>
      <c r="X75" s="10">
        <v>0</v>
      </c>
      <c r="Y75" s="10">
        <v>6</v>
      </c>
      <c r="Z75" s="10">
        <v>12</v>
      </c>
      <c r="AA75" s="10">
        <v>0</v>
      </c>
      <c r="AB75" s="10">
        <v>0</v>
      </c>
      <c r="AC75" s="10">
        <v>3</v>
      </c>
      <c r="AD75" s="10">
        <v>15</v>
      </c>
      <c r="AE75" s="10">
        <v>0</v>
      </c>
      <c r="AF75" s="10">
        <v>0</v>
      </c>
      <c r="AG75" s="10">
        <v>0</v>
      </c>
      <c r="AH75" s="10">
        <f t="shared" si="2"/>
        <v>79</v>
      </c>
      <c r="AI75" s="10">
        <f t="shared" si="3"/>
        <v>32</v>
      </c>
    </row>
    <row r="76" spans="1:35" x14ac:dyDescent="0.25">
      <c r="A76" s="11"/>
      <c r="B76" s="27" t="s">
        <v>82</v>
      </c>
      <c r="C76" s="13" t="s">
        <v>94</v>
      </c>
      <c r="D76" s="10">
        <v>20</v>
      </c>
      <c r="E76" s="10">
        <v>6</v>
      </c>
      <c r="F76" s="10">
        <v>0</v>
      </c>
      <c r="G76" s="10">
        <v>6</v>
      </c>
      <c r="H76" s="10">
        <v>11</v>
      </c>
      <c r="I76" s="10">
        <v>0</v>
      </c>
      <c r="J76" s="10">
        <v>6</v>
      </c>
      <c r="K76" s="10">
        <v>0</v>
      </c>
      <c r="L76" s="10">
        <v>2</v>
      </c>
      <c r="M76" s="10">
        <v>0</v>
      </c>
      <c r="N76" s="10">
        <v>8</v>
      </c>
      <c r="O76" s="10">
        <v>0</v>
      </c>
      <c r="P76" s="10">
        <v>0</v>
      </c>
      <c r="Q76" s="10">
        <v>6</v>
      </c>
      <c r="R76" s="10">
        <v>4</v>
      </c>
      <c r="S76" s="10">
        <v>0</v>
      </c>
      <c r="T76" s="10">
        <v>0</v>
      </c>
      <c r="U76" s="10">
        <v>0</v>
      </c>
      <c r="V76" s="10">
        <v>0</v>
      </c>
      <c r="W76" s="10">
        <v>0</v>
      </c>
      <c r="X76" s="10">
        <v>0</v>
      </c>
      <c r="Y76" s="10">
        <v>3</v>
      </c>
      <c r="Z76" s="10">
        <v>16</v>
      </c>
      <c r="AA76" s="10">
        <v>0</v>
      </c>
      <c r="AB76" s="10">
        <v>0</v>
      </c>
      <c r="AC76" s="10">
        <v>8</v>
      </c>
      <c r="AD76" s="10">
        <v>20</v>
      </c>
      <c r="AE76" s="10">
        <v>0</v>
      </c>
      <c r="AF76" s="10">
        <v>0</v>
      </c>
      <c r="AG76" s="10">
        <v>0</v>
      </c>
      <c r="AH76" s="10">
        <f t="shared" si="2"/>
        <v>87</v>
      </c>
      <c r="AI76" s="10">
        <f t="shared" si="3"/>
        <v>29</v>
      </c>
    </row>
    <row r="77" spans="1:35" x14ac:dyDescent="0.25">
      <c r="A77" s="11"/>
      <c r="B77" s="27" t="s">
        <v>82</v>
      </c>
      <c r="C77" s="13" t="s">
        <v>95</v>
      </c>
      <c r="D77" s="10">
        <v>6</v>
      </c>
      <c r="E77" s="10">
        <v>2</v>
      </c>
      <c r="F77" s="10">
        <v>0</v>
      </c>
      <c r="G77" s="10">
        <v>1</v>
      </c>
      <c r="H77" s="10">
        <v>2</v>
      </c>
      <c r="I77" s="10">
        <v>0</v>
      </c>
      <c r="J77" s="10">
        <v>0</v>
      </c>
      <c r="K77" s="10">
        <v>0</v>
      </c>
      <c r="L77" s="10">
        <v>0</v>
      </c>
      <c r="M77" s="10">
        <v>0</v>
      </c>
      <c r="N77" s="10">
        <v>3</v>
      </c>
      <c r="O77" s="10">
        <v>0</v>
      </c>
      <c r="P77" s="10">
        <v>0</v>
      </c>
      <c r="Q77" s="10">
        <v>1</v>
      </c>
      <c r="R77" s="10">
        <v>1</v>
      </c>
      <c r="S77" s="10">
        <v>0</v>
      </c>
      <c r="T77" s="10">
        <v>0</v>
      </c>
      <c r="U77" s="10">
        <v>0</v>
      </c>
      <c r="V77" s="10">
        <v>0</v>
      </c>
      <c r="W77" s="10">
        <v>0</v>
      </c>
      <c r="X77" s="10">
        <v>0</v>
      </c>
      <c r="Y77" s="10">
        <v>0</v>
      </c>
      <c r="Z77" s="10">
        <v>1</v>
      </c>
      <c r="AA77" s="10">
        <v>0</v>
      </c>
      <c r="AB77" s="10">
        <v>0</v>
      </c>
      <c r="AC77" s="10">
        <v>1</v>
      </c>
      <c r="AD77" s="10">
        <v>4</v>
      </c>
      <c r="AE77" s="10">
        <v>0</v>
      </c>
      <c r="AF77" s="10">
        <v>0</v>
      </c>
      <c r="AG77" s="10">
        <v>0</v>
      </c>
      <c r="AH77" s="10">
        <f t="shared" si="2"/>
        <v>17</v>
      </c>
      <c r="AI77" s="10">
        <f t="shared" si="3"/>
        <v>5</v>
      </c>
    </row>
    <row r="78" spans="1:35" x14ac:dyDescent="0.25">
      <c r="A78" s="15"/>
      <c r="B78" s="16"/>
      <c r="C78" s="17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</row>
    <row r="79" spans="1:35" x14ac:dyDescent="0.25">
      <c r="A79" s="11" t="s">
        <v>96</v>
      </c>
      <c r="B79" s="14" t="s">
        <v>97</v>
      </c>
      <c r="C79" s="17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</row>
    <row r="80" spans="1:35" x14ac:dyDescent="0.25">
      <c r="A80" s="15"/>
      <c r="B80" s="27" t="s">
        <v>82</v>
      </c>
      <c r="C80" s="13" t="s">
        <v>98</v>
      </c>
      <c r="D80" s="10">
        <v>3</v>
      </c>
      <c r="E80" s="10">
        <v>0</v>
      </c>
      <c r="F80" s="10">
        <v>0</v>
      </c>
      <c r="G80" s="10">
        <v>0</v>
      </c>
      <c r="H80" s="10">
        <v>1</v>
      </c>
      <c r="I80" s="10">
        <v>0</v>
      </c>
      <c r="J80" s="10">
        <v>0</v>
      </c>
      <c r="K80" s="10">
        <v>0</v>
      </c>
      <c r="L80" s="10">
        <v>0</v>
      </c>
      <c r="M80" s="10">
        <v>0</v>
      </c>
      <c r="N80" s="10">
        <v>2</v>
      </c>
      <c r="O80" s="10">
        <v>0</v>
      </c>
      <c r="P80" s="10">
        <v>0</v>
      </c>
      <c r="Q80" s="10">
        <v>0</v>
      </c>
      <c r="R80" s="10">
        <v>0</v>
      </c>
      <c r="S80" s="10">
        <v>0</v>
      </c>
      <c r="T80" s="10">
        <v>0</v>
      </c>
      <c r="U80" s="10">
        <v>0</v>
      </c>
      <c r="V80" s="10">
        <v>0</v>
      </c>
      <c r="W80" s="10">
        <v>0</v>
      </c>
      <c r="X80" s="10">
        <v>0</v>
      </c>
      <c r="Y80" s="10">
        <v>0</v>
      </c>
      <c r="Z80" s="10">
        <v>0</v>
      </c>
      <c r="AA80" s="10">
        <v>0</v>
      </c>
      <c r="AB80" s="10">
        <v>0</v>
      </c>
      <c r="AC80" s="10">
        <v>1</v>
      </c>
      <c r="AD80" s="10">
        <v>1</v>
      </c>
      <c r="AE80" s="10">
        <v>0</v>
      </c>
      <c r="AF80" s="10">
        <v>0</v>
      </c>
      <c r="AG80" s="10">
        <v>0</v>
      </c>
      <c r="AH80" s="10">
        <f t="shared" si="2"/>
        <v>7</v>
      </c>
      <c r="AI80" s="10">
        <f t="shared" si="3"/>
        <v>1</v>
      </c>
    </row>
    <row r="81" spans="1:35" x14ac:dyDescent="0.25">
      <c r="A81" s="15"/>
      <c r="B81" s="27" t="s">
        <v>82</v>
      </c>
      <c r="C81" s="13" t="s">
        <v>99</v>
      </c>
      <c r="D81" s="10">
        <v>0</v>
      </c>
      <c r="E81" s="10">
        <v>0</v>
      </c>
      <c r="F81" s="10">
        <v>0</v>
      </c>
      <c r="G81" s="10">
        <v>0</v>
      </c>
      <c r="H81" s="10">
        <v>0</v>
      </c>
      <c r="I81" s="10">
        <v>0</v>
      </c>
      <c r="J81" s="10">
        <v>0</v>
      </c>
      <c r="K81" s="10">
        <v>0</v>
      </c>
      <c r="L81" s="10">
        <v>0</v>
      </c>
      <c r="M81" s="10">
        <v>0</v>
      </c>
      <c r="N81" s="10">
        <v>1</v>
      </c>
      <c r="O81" s="10">
        <v>0</v>
      </c>
      <c r="P81" s="10">
        <v>0</v>
      </c>
      <c r="Q81" s="10">
        <v>0</v>
      </c>
      <c r="R81" s="10">
        <v>0</v>
      </c>
      <c r="S81" s="10">
        <v>0</v>
      </c>
      <c r="T81" s="10">
        <v>0</v>
      </c>
      <c r="U81" s="10">
        <v>0</v>
      </c>
      <c r="V81" s="10">
        <v>0</v>
      </c>
      <c r="W81" s="10">
        <v>0</v>
      </c>
      <c r="X81" s="10">
        <v>0</v>
      </c>
      <c r="Y81" s="10">
        <v>0</v>
      </c>
      <c r="Z81" s="10">
        <v>0</v>
      </c>
      <c r="AA81" s="10">
        <v>0</v>
      </c>
      <c r="AB81" s="10">
        <v>0</v>
      </c>
      <c r="AC81" s="10">
        <v>0</v>
      </c>
      <c r="AD81" s="10">
        <v>0</v>
      </c>
      <c r="AE81" s="10">
        <v>0</v>
      </c>
      <c r="AF81" s="10">
        <v>0</v>
      </c>
      <c r="AG81" s="10">
        <v>0</v>
      </c>
      <c r="AH81" s="10">
        <f t="shared" si="2"/>
        <v>1</v>
      </c>
      <c r="AI81" s="10">
        <f t="shared" si="3"/>
        <v>0</v>
      </c>
    </row>
    <row r="82" spans="1:35" x14ac:dyDescent="0.25">
      <c r="A82" s="15"/>
      <c r="B82" s="27" t="s">
        <v>82</v>
      </c>
      <c r="C82" s="13" t="s">
        <v>100</v>
      </c>
      <c r="D82" s="10">
        <v>0</v>
      </c>
      <c r="E82" s="10">
        <v>1</v>
      </c>
      <c r="F82" s="10">
        <v>0</v>
      </c>
      <c r="G82" s="10">
        <v>0</v>
      </c>
      <c r="H82" s="10">
        <v>0</v>
      </c>
      <c r="I82" s="10">
        <v>0</v>
      </c>
      <c r="J82" s="10">
        <v>0</v>
      </c>
      <c r="K82" s="10">
        <v>0</v>
      </c>
      <c r="L82" s="10">
        <v>0</v>
      </c>
      <c r="M82" s="10">
        <v>0</v>
      </c>
      <c r="N82" s="10">
        <v>0</v>
      </c>
      <c r="O82" s="10">
        <v>0</v>
      </c>
      <c r="P82" s="10">
        <v>0</v>
      </c>
      <c r="Q82" s="10">
        <v>0</v>
      </c>
      <c r="R82" s="10">
        <v>5</v>
      </c>
      <c r="S82" s="10">
        <v>0</v>
      </c>
      <c r="T82" s="10">
        <v>0</v>
      </c>
      <c r="U82" s="10">
        <v>0</v>
      </c>
      <c r="V82" s="10">
        <v>0</v>
      </c>
      <c r="W82" s="10">
        <v>0</v>
      </c>
      <c r="X82" s="10">
        <v>0</v>
      </c>
      <c r="Y82" s="10">
        <v>0</v>
      </c>
      <c r="Z82" s="10">
        <v>0</v>
      </c>
      <c r="AA82" s="10">
        <v>0</v>
      </c>
      <c r="AB82" s="10">
        <v>0</v>
      </c>
      <c r="AC82" s="10">
        <v>1</v>
      </c>
      <c r="AD82" s="10">
        <v>0</v>
      </c>
      <c r="AE82" s="10">
        <v>0</v>
      </c>
      <c r="AF82" s="10">
        <v>0</v>
      </c>
      <c r="AG82" s="10">
        <v>0</v>
      </c>
      <c r="AH82" s="10">
        <f t="shared" si="2"/>
        <v>5</v>
      </c>
      <c r="AI82" s="10">
        <f t="shared" si="3"/>
        <v>2</v>
      </c>
    </row>
    <row r="83" spans="1:35" x14ac:dyDescent="0.25">
      <c r="A83" s="15"/>
      <c r="B83" s="27" t="s">
        <v>82</v>
      </c>
      <c r="C83" s="13" t="s">
        <v>101</v>
      </c>
      <c r="D83" s="10">
        <v>12</v>
      </c>
      <c r="E83" s="10">
        <v>1</v>
      </c>
      <c r="F83" s="10">
        <v>0</v>
      </c>
      <c r="G83" s="10">
        <v>0</v>
      </c>
      <c r="H83" s="10">
        <v>7</v>
      </c>
      <c r="I83" s="10">
        <v>0</v>
      </c>
      <c r="J83" s="10">
        <v>3</v>
      </c>
      <c r="K83" s="10">
        <v>0</v>
      </c>
      <c r="L83" s="10">
        <v>0</v>
      </c>
      <c r="M83" s="10">
        <v>0</v>
      </c>
      <c r="N83" s="10">
        <v>5</v>
      </c>
      <c r="O83" s="10">
        <v>0</v>
      </c>
      <c r="P83" s="10">
        <v>0</v>
      </c>
      <c r="Q83" s="10">
        <v>1</v>
      </c>
      <c r="R83" s="10">
        <v>3</v>
      </c>
      <c r="S83" s="10">
        <v>0</v>
      </c>
      <c r="T83" s="10">
        <v>0</v>
      </c>
      <c r="U83" s="10">
        <v>0</v>
      </c>
      <c r="V83" s="10">
        <v>2</v>
      </c>
      <c r="W83" s="10">
        <v>0</v>
      </c>
      <c r="X83" s="10">
        <v>0</v>
      </c>
      <c r="Y83" s="10">
        <v>0</v>
      </c>
      <c r="Z83" s="10">
        <v>7</v>
      </c>
      <c r="AA83" s="10">
        <v>0</v>
      </c>
      <c r="AB83" s="10">
        <v>0</v>
      </c>
      <c r="AC83" s="10">
        <v>0</v>
      </c>
      <c r="AD83" s="10">
        <v>14</v>
      </c>
      <c r="AE83" s="10">
        <v>0</v>
      </c>
      <c r="AF83" s="10">
        <v>0</v>
      </c>
      <c r="AG83" s="10">
        <v>0</v>
      </c>
      <c r="AH83" s="10">
        <f t="shared" si="2"/>
        <v>53</v>
      </c>
      <c r="AI83" s="10">
        <f t="shared" si="3"/>
        <v>2</v>
      </c>
    </row>
    <row r="84" spans="1:35" x14ac:dyDescent="0.25">
      <c r="A84" s="15"/>
      <c r="B84" s="27" t="s">
        <v>82</v>
      </c>
      <c r="C84" s="13" t="s">
        <v>102</v>
      </c>
      <c r="D84" s="10">
        <v>15</v>
      </c>
      <c r="E84" s="10">
        <v>1</v>
      </c>
      <c r="F84" s="10">
        <v>0</v>
      </c>
      <c r="G84" s="10">
        <v>0</v>
      </c>
      <c r="H84" s="10">
        <v>6</v>
      </c>
      <c r="I84" s="10">
        <v>0</v>
      </c>
      <c r="J84" s="10">
        <v>4</v>
      </c>
      <c r="K84" s="10">
        <v>0</v>
      </c>
      <c r="L84" s="10">
        <v>0</v>
      </c>
      <c r="M84" s="10">
        <v>0</v>
      </c>
      <c r="N84" s="10">
        <v>5</v>
      </c>
      <c r="O84" s="10">
        <v>0</v>
      </c>
      <c r="P84" s="10">
        <v>0</v>
      </c>
      <c r="Q84" s="10">
        <v>1</v>
      </c>
      <c r="R84" s="10">
        <v>0</v>
      </c>
      <c r="S84" s="10">
        <v>0</v>
      </c>
      <c r="T84" s="10">
        <v>0</v>
      </c>
      <c r="U84" s="10">
        <v>0</v>
      </c>
      <c r="V84" s="10">
        <v>0</v>
      </c>
      <c r="W84" s="10">
        <v>1</v>
      </c>
      <c r="X84" s="10">
        <v>0</v>
      </c>
      <c r="Y84" s="10">
        <v>0</v>
      </c>
      <c r="Z84" s="10">
        <v>4</v>
      </c>
      <c r="AA84" s="10">
        <v>0</v>
      </c>
      <c r="AB84" s="10">
        <v>0</v>
      </c>
      <c r="AC84" s="10">
        <v>1</v>
      </c>
      <c r="AD84" s="10">
        <v>10</v>
      </c>
      <c r="AE84" s="10">
        <v>0</v>
      </c>
      <c r="AF84" s="10">
        <v>0</v>
      </c>
      <c r="AG84" s="10">
        <v>0</v>
      </c>
      <c r="AH84" s="10">
        <f t="shared" si="2"/>
        <v>44</v>
      </c>
      <c r="AI84" s="10">
        <f t="shared" si="3"/>
        <v>4</v>
      </c>
    </row>
    <row r="85" spans="1:35" x14ac:dyDescent="0.25">
      <c r="A85" s="15"/>
      <c r="B85" s="27" t="s">
        <v>82</v>
      </c>
      <c r="C85" s="13" t="s">
        <v>103</v>
      </c>
      <c r="D85" s="10">
        <v>1</v>
      </c>
      <c r="E85" s="10">
        <v>1</v>
      </c>
      <c r="F85" s="10">
        <v>0</v>
      </c>
      <c r="G85" s="10">
        <v>0</v>
      </c>
      <c r="H85" s="10">
        <v>1</v>
      </c>
      <c r="I85" s="10">
        <v>0</v>
      </c>
      <c r="J85" s="10">
        <v>1</v>
      </c>
      <c r="K85" s="10">
        <v>0</v>
      </c>
      <c r="L85" s="10">
        <v>0</v>
      </c>
      <c r="M85" s="10">
        <v>0</v>
      </c>
      <c r="N85" s="10">
        <v>0</v>
      </c>
      <c r="O85" s="10">
        <v>0</v>
      </c>
      <c r="P85" s="10">
        <v>0</v>
      </c>
      <c r="Q85" s="10">
        <v>0</v>
      </c>
      <c r="R85" s="10">
        <v>0</v>
      </c>
      <c r="S85" s="10">
        <v>0</v>
      </c>
      <c r="T85" s="10">
        <v>0</v>
      </c>
      <c r="U85" s="10">
        <v>0</v>
      </c>
      <c r="V85" s="10">
        <v>0</v>
      </c>
      <c r="W85" s="10">
        <v>0</v>
      </c>
      <c r="X85" s="10">
        <v>0</v>
      </c>
      <c r="Y85" s="10">
        <v>0</v>
      </c>
      <c r="Z85" s="10">
        <v>2</v>
      </c>
      <c r="AA85" s="10">
        <v>0</v>
      </c>
      <c r="AB85" s="10">
        <v>0</v>
      </c>
      <c r="AC85" s="10">
        <v>0</v>
      </c>
      <c r="AD85" s="10">
        <v>0</v>
      </c>
      <c r="AE85" s="10">
        <v>0</v>
      </c>
      <c r="AF85" s="10">
        <v>0</v>
      </c>
      <c r="AG85" s="10">
        <v>0</v>
      </c>
      <c r="AH85" s="10">
        <f t="shared" si="2"/>
        <v>5</v>
      </c>
      <c r="AI85" s="10">
        <f t="shared" si="3"/>
        <v>1</v>
      </c>
    </row>
    <row r="86" spans="1:35" ht="15" customHeight="1" x14ac:dyDescent="0.25">
      <c r="A86" s="15"/>
      <c r="B86" s="27" t="s">
        <v>82</v>
      </c>
      <c r="C86" s="18" t="s">
        <v>104</v>
      </c>
      <c r="D86" s="10">
        <v>62</v>
      </c>
      <c r="E86" s="10">
        <v>31</v>
      </c>
      <c r="F86" s="10">
        <v>0</v>
      </c>
      <c r="G86" s="10">
        <v>45</v>
      </c>
      <c r="H86" s="10">
        <v>36</v>
      </c>
      <c r="I86" s="10">
        <v>0</v>
      </c>
      <c r="J86" s="10">
        <v>40</v>
      </c>
      <c r="K86" s="10">
        <v>0</v>
      </c>
      <c r="L86" s="10">
        <v>41</v>
      </c>
      <c r="M86" s="10">
        <v>0</v>
      </c>
      <c r="N86" s="10">
        <v>17</v>
      </c>
      <c r="O86" s="10">
        <v>0</v>
      </c>
      <c r="P86" s="10">
        <v>0</v>
      </c>
      <c r="Q86" s="10">
        <v>38</v>
      </c>
      <c r="R86" s="10">
        <v>0</v>
      </c>
      <c r="S86" s="10">
        <v>0</v>
      </c>
      <c r="T86" s="10">
        <v>0</v>
      </c>
      <c r="U86" s="10">
        <v>0</v>
      </c>
      <c r="V86" s="10">
        <v>8</v>
      </c>
      <c r="W86" s="10">
        <v>8</v>
      </c>
      <c r="X86" s="10">
        <v>0</v>
      </c>
      <c r="Y86" s="10">
        <v>29</v>
      </c>
      <c r="Z86" s="10">
        <v>45</v>
      </c>
      <c r="AA86" s="10">
        <v>0</v>
      </c>
      <c r="AB86" s="10">
        <v>0</v>
      </c>
      <c r="AC86" s="10">
        <v>14</v>
      </c>
      <c r="AD86" s="10">
        <v>64</v>
      </c>
      <c r="AE86" s="10">
        <v>0</v>
      </c>
      <c r="AF86" s="10">
        <v>0</v>
      </c>
      <c r="AG86" s="10">
        <v>0</v>
      </c>
      <c r="AH86" s="10">
        <f t="shared" si="2"/>
        <v>313</v>
      </c>
      <c r="AI86" s="10">
        <f t="shared" si="3"/>
        <v>165</v>
      </c>
    </row>
    <row r="87" spans="1:35" x14ac:dyDescent="0.25">
      <c r="A87" s="19"/>
      <c r="B87" s="20"/>
      <c r="C87" s="21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</row>
    <row r="88" spans="1:35" x14ac:dyDescent="0.25">
      <c r="A88" s="19"/>
      <c r="B88" s="22" t="s">
        <v>105</v>
      </c>
      <c r="C88" s="23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</row>
    <row r="89" spans="1:35" x14ac:dyDescent="0.25">
      <c r="A89" s="19"/>
      <c r="B89" s="27" t="s">
        <v>82</v>
      </c>
      <c r="C89" s="24" t="s">
        <v>106</v>
      </c>
      <c r="D89" s="10">
        <v>0</v>
      </c>
      <c r="E89" s="10">
        <v>0</v>
      </c>
      <c r="F89" s="10">
        <v>0</v>
      </c>
      <c r="G89" s="10">
        <v>0</v>
      </c>
      <c r="H89" s="10">
        <v>0</v>
      </c>
      <c r="I89" s="10">
        <v>0</v>
      </c>
      <c r="J89" s="10">
        <v>0</v>
      </c>
      <c r="K89" s="10">
        <v>0</v>
      </c>
      <c r="L89" s="10">
        <v>0</v>
      </c>
      <c r="M89" s="10">
        <v>0</v>
      </c>
      <c r="N89" s="10">
        <v>0</v>
      </c>
      <c r="O89" s="10">
        <v>0</v>
      </c>
      <c r="P89" s="10">
        <v>0</v>
      </c>
      <c r="Q89" s="10">
        <v>0</v>
      </c>
      <c r="R89" s="10">
        <v>0</v>
      </c>
      <c r="S89" s="10">
        <v>0</v>
      </c>
      <c r="T89" s="10">
        <v>0</v>
      </c>
      <c r="U89" s="10">
        <v>0</v>
      </c>
      <c r="V89" s="10">
        <v>0</v>
      </c>
      <c r="W89" s="10">
        <v>0</v>
      </c>
      <c r="X89" s="10">
        <v>0</v>
      </c>
      <c r="Y89" s="10">
        <v>0</v>
      </c>
      <c r="Z89" s="10">
        <v>0</v>
      </c>
      <c r="AA89" s="10">
        <v>0</v>
      </c>
      <c r="AB89" s="10">
        <v>0</v>
      </c>
      <c r="AC89" s="10">
        <v>0</v>
      </c>
      <c r="AD89" s="10">
        <v>0</v>
      </c>
      <c r="AE89" s="10">
        <v>0</v>
      </c>
      <c r="AF89" s="10">
        <v>0</v>
      </c>
      <c r="AG89" s="10">
        <v>0</v>
      </c>
      <c r="AH89" s="10">
        <f t="shared" si="2"/>
        <v>0</v>
      </c>
      <c r="AI89" s="10">
        <f t="shared" si="3"/>
        <v>0</v>
      </c>
    </row>
    <row r="90" spans="1:35" x14ac:dyDescent="0.25">
      <c r="A90" s="19"/>
      <c r="B90" s="27" t="s">
        <v>82</v>
      </c>
      <c r="C90" s="24" t="s">
        <v>107</v>
      </c>
      <c r="D90" s="10">
        <v>0</v>
      </c>
      <c r="E90" s="10">
        <v>0</v>
      </c>
      <c r="F90" s="10">
        <v>0</v>
      </c>
      <c r="G90" s="10">
        <v>0</v>
      </c>
      <c r="H90" s="10">
        <v>0</v>
      </c>
      <c r="I90" s="10">
        <v>0</v>
      </c>
      <c r="J90" s="10">
        <v>0</v>
      </c>
      <c r="K90" s="10">
        <v>0</v>
      </c>
      <c r="L90" s="10">
        <v>0</v>
      </c>
      <c r="M90" s="10">
        <v>0</v>
      </c>
      <c r="N90" s="10">
        <v>0</v>
      </c>
      <c r="O90" s="10">
        <v>0</v>
      </c>
      <c r="P90" s="10">
        <v>0</v>
      </c>
      <c r="Q90" s="10">
        <v>0</v>
      </c>
      <c r="R90" s="10">
        <v>0</v>
      </c>
      <c r="S90" s="10">
        <v>0</v>
      </c>
      <c r="T90" s="10">
        <v>0</v>
      </c>
      <c r="U90" s="10">
        <v>0</v>
      </c>
      <c r="V90" s="10">
        <v>0</v>
      </c>
      <c r="W90" s="10">
        <v>0</v>
      </c>
      <c r="X90" s="10">
        <v>0</v>
      </c>
      <c r="Y90" s="10">
        <v>0</v>
      </c>
      <c r="Z90" s="10">
        <v>0</v>
      </c>
      <c r="AA90" s="10">
        <v>0</v>
      </c>
      <c r="AB90" s="10">
        <v>0</v>
      </c>
      <c r="AC90" s="10">
        <v>0</v>
      </c>
      <c r="AD90" s="10">
        <v>0</v>
      </c>
      <c r="AE90" s="10">
        <v>0</v>
      </c>
      <c r="AF90" s="10">
        <v>0</v>
      </c>
      <c r="AG90" s="10">
        <v>0</v>
      </c>
      <c r="AH90" s="10">
        <f t="shared" si="2"/>
        <v>0</v>
      </c>
      <c r="AI90" s="10">
        <f t="shared" si="3"/>
        <v>0</v>
      </c>
    </row>
    <row r="91" spans="1:35" x14ac:dyDescent="0.25">
      <c r="A91" s="19"/>
      <c r="B91" s="27" t="s">
        <v>82</v>
      </c>
      <c r="C91" s="24" t="s">
        <v>108</v>
      </c>
      <c r="D91" s="10">
        <v>0</v>
      </c>
      <c r="E91" s="10">
        <v>0</v>
      </c>
      <c r="F91" s="10">
        <v>0</v>
      </c>
      <c r="G91" s="10">
        <v>0</v>
      </c>
      <c r="H91" s="10">
        <v>0</v>
      </c>
      <c r="I91" s="10">
        <v>0</v>
      </c>
      <c r="J91" s="10">
        <v>0</v>
      </c>
      <c r="K91" s="10">
        <v>0</v>
      </c>
      <c r="L91" s="10">
        <v>0</v>
      </c>
      <c r="M91" s="10">
        <v>0</v>
      </c>
      <c r="N91" s="10">
        <v>0</v>
      </c>
      <c r="O91" s="10">
        <v>0</v>
      </c>
      <c r="P91" s="10">
        <v>0</v>
      </c>
      <c r="Q91" s="10">
        <v>0</v>
      </c>
      <c r="R91" s="10">
        <v>0</v>
      </c>
      <c r="S91" s="10">
        <v>0</v>
      </c>
      <c r="T91" s="10">
        <v>0</v>
      </c>
      <c r="U91" s="10">
        <v>0</v>
      </c>
      <c r="V91" s="10">
        <v>0</v>
      </c>
      <c r="W91" s="10">
        <v>0</v>
      </c>
      <c r="X91" s="10">
        <v>0</v>
      </c>
      <c r="Y91" s="10">
        <v>0</v>
      </c>
      <c r="Z91" s="10">
        <v>0</v>
      </c>
      <c r="AA91" s="10">
        <v>0</v>
      </c>
      <c r="AB91" s="10">
        <v>0</v>
      </c>
      <c r="AC91" s="10">
        <v>0</v>
      </c>
      <c r="AD91" s="10">
        <v>0</v>
      </c>
      <c r="AE91" s="10">
        <v>0</v>
      </c>
      <c r="AF91" s="10">
        <v>0</v>
      </c>
      <c r="AG91" s="10">
        <v>0</v>
      </c>
      <c r="AH91" s="10">
        <f t="shared" si="2"/>
        <v>0</v>
      </c>
      <c r="AI91" s="10">
        <f t="shared" si="3"/>
        <v>0</v>
      </c>
    </row>
    <row r="92" spans="1:35" x14ac:dyDescent="0.25">
      <c r="A92" s="19"/>
      <c r="B92" s="27" t="s">
        <v>82</v>
      </c>
      <c r="C92" s="24" t="s">
        <v>109</v>
      </c>
      <c r="D92" s="10">
        <v>0</v>
      </c>
      <c r="E92" s="10">
        <v>0</v>
      </c>
      <c r="F92" s="10">
        <v>0</v>
      </c>
      <c r="G92" s="10">
        <v>0</v>
      </c>
      <c r="H92" s="10">
        <v>0</v>
      </c>
      <c r="I92" s="10">
        <v>0</v>
      </c>
      <c r="J92" s="10">
        <v>0</v>
      </c>
      <c r="K92" s="10">
        <v>0</v>
      </c>
      <c r="L92" s="10">
        <v>0</v>
      </c>
      <c r="M92" s="10">
        <v>0</v>
      </c>
      <c r="N92" s="10">
        <v>0</v>
      </c>
      <c r="O92" s="10">
        <v>0</v>
      </c>
      <c r="P92" s="10">
        <v>0</v>
      </c>
      <c r="Q92" s="10">
        <v>0</v>
      </c>
      <c r="R92" s="10">
        <v>8</v>
      </c>
      <c r="S92" s="10">
        <v>0</v>
      </c>
      <c r="T92" s="10">
        <v>0</v>
      </c>
      <c r="U92" s="10">
        <v>0</v>
      </c>
      <c r="V92" s="10">
        <v>0</v>
      </c>
      <c r="W92" s="10">
        <v>0</v>
      </c>
      <c r="X92" s="10">
        <v>0</v>
      </c>
      <c r="Y92" s="10">
        <v>0</v>
      </c>
      <c r="Z92" s="10">
        <v>0</v>
      </c>
      <c r="AA92" s="10">
        <v>0</v>
      </c>
      <c r="AB92" s="10">
        <v>0</v>
      </c>
      <c r="AC92" s="10">
        <v>0</v>
      </c>
      <c r="AD92" s="10">
        <v>0</v>
      </c>
      <c r="AE92" s="10">
        <v>0</v>
      </c>
      <c r="AF92" s="10">
        <v>0</v>
      </c>
      <c r="AG92" s="10">
        <v>0</v>
      </c>
      <c r="AH92" s="10">
        <f t="shared" si="2"/>
        <v>8</v>
      </c>
      <c r="AI92" s="10">
        <f t="shared" si="3"/>
        <v>0</v>
      </c>
    </row>
    <row r="93" spans="1:35" x14ac:dyDescent="0.25">
      <c r="A93" s="19"/>
      <c r="B93" s="27" t="s">
        <v>82</v>
      </c>
      <c r="C93" s="24" t="s">
        <v>110</v>
      </c>
      <c r="D93" s="10">
        <v>93</v>
      </c>
      <c r="E93" s="10">
        <v>34</v>
      </c>
      <c r="F93" s="10">
        <v>0</v>
      </c>
      <c r="G93" s="10">
        <v>29</v>
      </c>
      <c r="H93" s="10">
        <v>39</v>
      </c>
      <c r="I93" s="10">
        <v>0</v>
      </c>
      <c r="J93" s="10">
        <v>0</v>
      </c>
      <c r="K93" s="10">
        <v>0</v>
      </c>
      <c r="L93" s="10">
        <v>41</v>
      </c>
      <c r="M93" s="10">
        <v>0</v>
      </c>
      <c r="N93" s="10">
        <v>2</v>
      </c>
      <c r="O93" s="10">
        <v>0</v>
      </c>
      <c r="P93" s="10">
        <v>0</v>
      </c>
      <c r="Q93" s="10">
        <v>3</v>
      </c>
      <c r="R93" s="10">
        <v>0</v>
      </c>
      <c r="S93" s="10">
        <v>0</v>
      </c>
      <c r="T93" s="10">
        <v>0</v>
      </c>
      <c r="U93" s="10">
        <v>0</v>
      </c>
      <c r="V93" s="10">
        <v>0</v>
      </c>
      <c r="W93" s="10">
        <v>0</v>
      </c>
      <c r="X93" s="10">
        <v>0</v>
      </c>
      <c r="Y93" s="10">
        <v>0</v>
      </c>
      <c r="Z93" s="10">
        <v>0</v>
      </c>
      <c r="AA93" s="10">
        <v>0</v>
      </c>
      <c r="AB93" s="10">
        <v>0</v>
      </c>
      <c r="AC93" s="10">
        <v>0</v>
      </c>
      <c r="AD93" s="10">
        <v>89</v>
      </c>
      <c r="AE93" s="10">
        <v>0</v>
      </c>
      <c r="AF93" s="10">
        <v>0</v>
      </c>
      <c r="AG93" s="10">
        <v>0</v>
      </c>
      <c r="AH93" s="10">
        <f t="shared" si="2"/>
        <v>264</v>
      </c>
      <c r="AI93" s="10">
        <f t="shared" si="3"/>
        <v>66</v>
      </c>
    </row>
    <row r="94" spans="1:35" x14ac:dyDescent="0.25">
      <c r="A94" s="19"/>
      <c r="B94" s="27" t="s">
        <v>82</v>
      </c>
      <c r="C94" s="24" t="s">
        <v>111</v>
      </c>
      <c r="D94" s="10">
        <v>0</v>
      </c>
      <c r="E94" s="10">
        <v>0</v>
      </c>
      <c r="F94" s="10">
        <v>0</v>
      </c>
      <c r="G94" s="10">
        <v>0</v>
      </c>
      <c r="H94" s="10">
        <v>0</v>
      </c>
      <c r="I94" s="10">
        <v>0</v>
      </c>
      <c r="J94" s="10">
        <v>0</v>
      </c>
      <c r="K94" s="10">
        <v>0</v>
      </c>
      <c r="L94" s="10">
        <v>0</v>
      </c>
      <c r="M94" s="10">
        <v>0</v>
      </c>
      <c r="N94" s="10">
        <v>0</v>
      </c>
      <c r="O94" s="10">
        <v>0</v>
      </c>
      <c r="P94" s="10">
        <v>0</v>
      </c>
      <c r="Q94" s="10">
        <v>0</v>
      </c>
      <c r="R94" s="10">
        <v>0</v>
      </c>
      <c r="S94" s="10">
        <v>0</v>
      </c>
      <c r="T94" s="10">
        <v>0</v>
      </c>
      <c r="U94" s="10">
        <v>0</v>
      </c>
      <c r="V94" s="10">
        <v>10</v>
      </c>
      <c r="W94" s="10">
        <v>9</v>
      </c>
      <c r="X94" s="10">
        <v>0</v>
      </c>
      <c r="Y94" s="10">
        <v>0</v>
      </c>
      <c r="Z94" s="10">
        <v>0</v>
      </c>
      <c r="AA94" s="10">
        <v>0</v>
      </c>
      <c r="AB94" s="10">
        <v>0</v>
      </c>
      <c r="AC94" s="10">
        <v>0</v>
      </c>
      <c r="AD94" s="10">
        <v>0</v>
      </c>
      <c r="AE94" s="10">
        <v>0</v>
      </c>
      <c r="AF94" s="10">
        <v>0</v>
      </c>
      <c r="AG94" s="10">
        <v>0</v>
      </c>
      <c r="AH94" s="10">
        <f t="shared" si="2"/>
        <v>10</v>
      </c>
      <c r="AI94" s="10">
        <f t="shared" si="3"/>
        <v>9</v>
      </c>
    </row>
    <row r="95" spans="1:35" x14ac:dyDescent="0.25">
      <c r="A95" s="19"/>
      <c r="B95" s="27" t="s">
        <v>82</v>
      </c>
      <c r="C95" s="24" t="s">
        <v>112</v>
      </c>
      <c r="D95" s="10">
        <v>0</v>
      </c>
      <c r="E95" s="10">
        <v>0</v>
      </c>
      <c r="F95" s="10">
        <v>0</v>
      </c>
      <c r="G95" s="10">
        <v>0</v>
      </c>
      <c r="H95" s="10">
        <v>0</v>
      </c>
      <c r="I95" s="10">
        <v>0</v>
      </c>
      <c r="J95" s="10">
        <v>0</v>
      </c>
      <c r="K95" s="10">
        <v>0</v>
      </c>
      <c r="L95" s="10">
        <v>0</v>
      </c>
      <c r="M95" s="10">
        <v>0</v>
      </c>
      <c r="N95" s="10">
        <v>0</v>
      </c>
      <c r="O95" s="10">
        <v>0</v>
      </c>
      <c r="P95" s="10">
        <v>0</v>
      </c>
      <c r="Q95" s="10">
        <v>0</v>
      </c>
      <c r="R95" s="10">
        <v>0</v>
      </c>
      <c r="S95" s="10">
        <v>0</v>
      </c>
      <c r="T95" s="10">
        <v>0</v>
      </c>
      <c r="U95" s="10">
        <v>0</v>
      </c>
      <c r="V95" s="10">
        <v>0</v>
      </c>
      <c r="W95" s="10">
        <v>0</v>
      </c>
      <c r="X95" s="10">
        <v>0</v>
      </c>
      <c r="Y95" s="10">
        <v>0</v>
      </c>
      <c r="Z95" s="10">
        <v>0</v>
      </c>
      <c r="AA95" s="10">
        <v>0</v>
      </c>
      <c r="AB95" s="10">
        <v>0</v>
      </c>
      <c r="AC95" s="10">
        <v>0</v>
      </c>
      <c r="AD95" s="10">
        <v>0</v>
      </c>
      <c r="AE95" s="10">
        <v>0</v>
      </c>
      <c r="AF95" s="10">
        <v>0</v>
      </c>
      <c r="AG95" s="10">
        <v>0</v>
      </c>
      <c r="AH95" s="10">
        <f t="shared" si="2"/>
        <v>0</v>
      </c>
      <c r="AI95" s="10">
        <f t="shared" si="3"/>
        <v>0</v>
      </c>
    </row>
    <row r="96" spans="1:35" x14ac:dyDescent="0.25">
      <c r="A96" s="19"/>
      <c r="B96" s="27" t="s">
        <v>82</v>
      </c>
      <c r="C96" s="24" t="s">
        <v>113</v>
      </c>
      <c r="D96" s="10">
        <v>0</v>
      </c>
      <c r="E96" s="10">
        <v>0</v>
      </c>
      <c r="F96" s="10">
        <v>0</v>
      </c>
      <c r="G96" s="10">
        <v>0</v>
      </c>
      <c r="H96" s="10">
        <v>0</v>
      </c>
      <c r="I96" s="10">
        <v>0</v>
      </c>
      <c r="J96" s="10">
        <v>0</v>
      </c>
      <c r="K96" s="10">
        <v>0</v>
      </c>
      <c r="L96" s="10">
        <v>0</v>
      </c>
      <c r="M96" s="10">
        <v>0</v>
      </c>
      <c r="N96" s="10">
        <v>0</v>
      </c>
      <c r="O96" s="10">
        <v>0</v>
      </c>
      <c r="P96" s="10">
        <v>0</v>
      </c>
      <c r="Q96" s="10">
        <v>0</v>
      </c>
      <c r="R96" s="10">
        <v>0</v>
      </c>
      <c r="S96" s="10">
        <v>0</v>
      </c>
      <c r="T96" s="10">
        <v>0</v>
      </c>
      <c r="U96" s="10">
        <v>0</v>
      </c>
      <c r="V96" s="10">
        <v>0</v>
      </c>
      <c r="W96" s="10">
        <v>0</v>
      </c>
      <c r="X96" s="10">
        <v>0</v>
      </c>
      <c r="Y96" s="10">
        <v>0</v>
      </c>
      <c r="Z96" s="10">
        <v>0</v>
      </c>
      <c r="AA96" s="10">
        <v>0</v>
      </c>
      <c r="AB96" s="10">
        <v>0</v>
      </c>
      <c r="AC96" s="10">
        <v>17</v>
      </c>
      <c r="AD96" s="10">
        <v>0</v>
      </c>
      <c r="AE96" s="10">
        <v>0</v>
      </c>
      <c r="AF96" s="10">
        <v>0</v>
      </c>
      <c r="AG96" s="10">
        <v>0</v>
      </c>
      <c r="AH96" s="10">
        <f t="shared" si="2"/>
        <v>0</v>
      </c>
      <c r="AI96" s="10">
        <f t="shared" si="3"/>
        <v>17</v>
      </c>
    </row>
    <row r="97" spans="1:35" x14ac:dyDescent="0.25">
      <c r="A97" s="19"/>
      <c r="B97" s="27" t="s">
        <v>82</v>
      </c>
      <c r="C97" s="24" t="s">
        <v>114</v>
      </c>
      <c r="D97" s="10">
        <v>0</v>
      </c>
      <c r="E97" s="10">
        <v>0</v>
      </c>
      <c r="F97" s="10">
        <v>0</v>
      </c>
      <c r="G97" s="10">
        <v>0</v>
      </c>
      <c r="H97" s="10">
        <v>0</v>
      </c>
      <c r="I97" s="10">
        <v>0</v>
      </c>
      <c r="J97" s="10">
        <v>0</v>
      </c>
      <c r="K97" s="10">
        <v>0</v>
      </c>
      <c r="L97" s="10">
        <v>0</v>
      </c>
      <c r="M97" s="10">
        <v>0</v>
      </c>
      <c r="N97" s="10">
        <v>0</v>
      </c>
      <c r="O97" s="10">
        <v>0</v>
      </c>
      <c r="P97" s="10">
        <v>0</v>
      </c>
      <c r="Q97" s="10">
        <v>0</v>
      </c>
      <c r="R97" s="10">
        <v>0</v>
      </c>
      <c r="S97" s="10">
        <v>0</v>
      </c>
      <c r="T97" s="10">
        <v>0</v>
      </c>
      <c r="U97" s="10">
        <v>0</v>
      </c>
      <c r="V97" s="10">
        <v>0</v>
      </c>
      <c r="W97" s="10">
        <v>0</v>
      </c>
      <c r="X97" s="10">
        <v>0</v>
      </c>
      <c r="Y97" s="10">
        <v>0</v>
      </c>
      <c r="Z97" s="10">
        <v>0</v>
      </c>
      <c r="AA97" s="10">
        <v>0</v>
      </c>
      <c r="AB97" s="10">
        <v>0</v>
      </c>
      <c r="AC97" s="10">
        <v>0</v>
      </c>
      <c r="AD97" s="10">
        <v>0</v>
      </c>
      <c r="AE97" s="10">
        <v>0</v>
      </c>
      <c r="AF97" s="10">
        <v>0</v>
      </c>
      <c r="AG97" s="10">
        <v>0</v>
      </c>
      <c r="AH97" s="10">
        <f t="shared" si="2"/>
        <v>0</v>
      </c>
      <c r="AI97" s="10">
        <f t="shared" si="3"/>
        <v>0</v>
      </c>
    </row>
    <row r="98" spans="1:35" x14ac:dyDescent="0.25">
      <c r="A98" s="19"/>
      <c r="B98" s="27" t="s">
        <v>82</v>
      </c>
      <c r="C98" s="24" t="s">
        <v>115</v>
      </c>
      <c r="D98" s="10">
        <v>0</v>
      </c>
      <c r="E98" s="10">
        <v>0</v>
      </c>
      <c r="F98" s="10">
        <v>0</v>
      </c>
      <c r="G98" s="10">
        <v>16</v>
      </c>
      <c r="H98" s="10">
        <v>12</v>
      </c>
      <c r="I98" s="10">
        <v>0</v>
      </c>
      <c r="J98" s="10">
        <v>48</v>
      </c>
      <c r="K98" s="10">
        <v>0</v>
      </c>
      <c r="L98" s="10">
        <v>0</v>
      </c>
      <c r="M98" s="10">
        <v>0</v>
      </c>
      <c r="N98" s="10">
        <v>27</v>
      </c>
      <c r="O98" s="10">
        <v>0</v>
      </c>
      <c r="P98" s="10">
        <v>0</v>
      </c>
      <c r="Q98" s="10">
        <v>37</v>
      </c>
      <c r="R98" s="10">
        <v>0</v>
      </c>
      <c r="S98" s="10">
        <v>0</v>
      </c>
      <c r="T98" s="10">
        <v>0</v>
      </c>
      <c r="U98" s="10">
        <v>0</v>
      </c>
      <c r="V98" s="10">
        <v>0</v>
      </c>
      <c r="W98" s="10">
        <v>0</v>
      </c>
      <c r="X98" s="10">
        <v>0</v>
      </c>
      <c r="Y98" s="10">
        <v>29</v>
      </c>
      <c r="Z98" s="10">
        <v>46</v>
      </c>
      <c r="AA98" s="10">
        <v>0</v>
      </c>
      <c r="AB98" s="10">
        <v>0</v>
      </c>
      <c r="AC98" s="10">
        <v>0</v>
      </c>
      <c r="AD98" s="10">
        <v>0</v>
      </c>
      <c r="AE98" s="10">
        <v>0</v>
      </c>
      <c r="AF98" s="10">
        <v>0</v>
      </c>
      <c r="AG98" s="10">
        <v>0</v>
      </c>
      <c r="AH98" s="10">
        <f t="shared" si="2"/>
        <v>133</v>
      </c>
      <c r="AI98" s="10">
        <f t="shared" si="3"/>
        <v>82</v>
      </c>
    </row>
    <row r="99" spans="1:35" x14ac:dyDescent="0.25">
      <c r="A99" s="19"/>
      <c r="B99" s="27" t="s">
        <v>82</v>
      </c>
      <c r="C99" s="24" t="s">
        <v>116</v>
      </c>
      <c r="D99" s="10">
        <v>0</v>
      </c>
      <c r="E99" s="10">
        <v>1</v>
      </c>
      <c r="F99" s="10">
        <v>0</v>
      </c>
      <c r="G99" s="10">
        <v>0</v>
      </c>
      <c r="H99" s="10">
        <v>0</v>
      </c>
      <c r="I99" s="10">
        <v>0</v>
      </c>
      <c r="J99" s="10">
        <v>0</v>
      </c>
      <c r="K99" s="10">
        <v>0</v>
      </c>
      <c r="L99" s="10">
        <v>0</v>
      </c>
      <c r="M99" s="10">
        <v>0</v>
      </c>
      <c r="N99" s="10">
        <v>1</v>
      </c>
      <c r="O99" s="10">
        <v>0</v>
      </c>
      <c r="P99" s="10">
        <v>0</v>
      </c>
      <c r="Q99" s="10">
        <v>0</v>
      </c>
      <c r="R99" s="10">
        <v>0</v>
      </c>
      <c r="S99" s="10">
        <v>0</v>
      </c>
      <c r="T99" s="10">
        <v>0</v>
      </c>
      <c r="U99" s="10">
        <v>0</v>
      </c>
      <c r="V99" s="10">
        <v>0</v>
      </c>
      <c r="W99" s="10">
        <v>0</v>
      </c>
      <c r="X99" s="10">
        <v>0</v>
      </c>
      <c r="Y99" s="10">
        <v>0</v>
      </c>
      <c r="Z99" s="10">
        <v>0</v>
      </c>
      <c r="AA99" s="10">
        <v>0</v>
      </c>
      <c r="AB99" s="10">
        <v>0</v>
      </c>
      <c r="AC99" s="10">
        <v>0</v>
      </c>
      <c r="AD99" s="10">
        <v>0</v>
      </c>
      <c r="AE99" s="10">
        <v>0</v>
      </c>
      <c r="AF99" s="10">
        <v>0</v>
      </c>
      <c r="AG99" s="10">
        <v>0</v>
      </c>
      <c r="AH99" s="10">
        <f t="shared" si="2"/>
        <v>1</v>
      </c>
      <c r="AI99" s="10">
        <f t="shared" si="3"/>
        <v>1</v>
      </c>
    </row>
    <row r="100" spans="1:35" x14ac:dyDescent="0.25">
      <c r="A100" s="19"/>
      <c r="B100" s="27" t="s">
        <v>82</v>
      </c>
      <c r="C100" s="24" t="s">
        <v>117</v>
      </c>
      <c r="D100" s="10">
        <v>0</v>
      </c>
      <c r="E100" s="10">
        <v>0</v>
      </c>
      <c r="F100" s="10">
        <v>0</v>
      </c>
      <c r="G100" s="10">
        <v>0</v>
      </c>
      <c r="H100" s="10">
        <v>0</v>
      </c>
      <c r="I100" s="10">
        <v>0</v>
      </c>
      <c r="J100" s="10">
        <v>0</v>
      </c>
      <c r="K100" s="10">
        <v>0</v>
      </c>
      <c r="L100" s="10">
        <v>0</v>
      </c>
      <c r="M100" s="10">
        <v>0</v>
      </c>
      <c r="N100" s="10">
        <v>0</v>
      </c>
      <c r="O100" s="10">
        <v>0</v>
      </c>
      <c r="P100" s="10">
        <v>0</v>
      </c>
      <c r="Q100" s="10">
        <v>0</v>
      </c>
      <c r="R100" s="10">
        <v>0</v>
      </c>
      <c r="S100" s="10">
        <v>0</v>
      </c>
      <c r="T100" s="10">
        <v>0</v>
      </c>
      <c r="U100" s="10">
        <v>0</v>
      </c>
      <c r="V100" s="10">
        <v>0</v>
      </c>
      <c r="W100" s="10">
        <v>0</v>
      </c>
      <c r="X100" s="10">
        <v>0</v>
      </c>
      <c r="Y100" s="10">
        <v>0</v>
      </c>
      <c r="Z100" s="10">
        <v>0</v>
      </c>
      <c r="AA100" s="10">
        <v>0</v>
      </c>
      <c r="AB100" s="10">
        <v>0</v>
      </c>
      <c r="AC100" s="10">
        <v>0</v>
      </c>
      <c r="AD100" s="10">
        <v>0</v>
      </c>
      <c r="AE100" s="10">
        <v>0</v>
      </c>
      <c r="AF100" s="10">
        <v>0</v>
      </c>
      <c r="AG100" s="10">
        <v>0</v>
      </c>
      <c r="AH100" s="10">
        <f t="shared" si="2"/>
        <v>0</v>
      </c>
      <c r="AI100" s="10">
        <f t="shared" si="3"/>
        <v>0</v>
      </c>
    </row>
    <row r="101" spans="1:35" x14ac:dyDescent="0.25">
      <c r="A101" s="19"/>
      <c r="B101" s="27" t="s">
        <v>82</v>
      </c>
      <c r="C101" s="24" t="s">
        <v>118</v>
      </c>
      <c r="D101" s="10">
        <v>0</v>
      </c>
      <c r="E101" s="10">
        <v>0</v>
      </c>
      <c r="F101" s="10">
        <v>0</v>
      </c>
      <c r="G101" s="10">
        <v>0</v>
      </c>
      <c r="H101" s="10">
        <v>0</v>
      </c>
      <c r="I101" s="10">
        <v>0</v>
      </c>
      <c r="J101" s="10">
        <v>0</v>
      </c>
      <c r="K101" s="10">
        <v>0</v>
      </c>
      <c r="L101" s="10">
        <v>0</v>
      </c>
      <c r="M101" s="10">
        <v>0</v>
      </c>
      <c r="N101" s="10">
        <v>0</v>
      </c>
      <c r="O101" s="10">
        <v>0</v>
      </c>
      <c r="P101" s="10">
        <v>0</v>
      </c>
      <c r="Q101" s="10">
        <v>0</v>
      </c>
      <c r="R101" s="10">
        <v>0</v>
      </c>
      <c r="S101" s="10">
        <v>0</v>
      </c>
      <c r="T101" s="10">
        <v>0</v>
      </c>
      <c r="U101" s="10">
        <v>0</v>
      </c>
      <c r="V101" s="10">
        <v>0</v>
      </c>
      <c r="W101" s="10">
        <v>0</v>
      </c>
      <c r="X101" s="10">
        <v>0</v>
      </c>
      <c r="Y101" s="10">
        <v>0</v>
      </c>
      <c r="Z101" s="10">
        <v>0</v>
      </c>
      <c r="AA101" s="10">
        <v>0</v>
      </c>
      <c r="AB101" s="10">
        <v>0</v>
      </c>
      <c r="AC101" s="10">
        <v>0</v>
      </c>
      <c r="AD101" s="10">
        <v>0</v>
      </c>
      <c r="AE101" s="10">
        <v>0</v>
      </c>
      <c r="AF101" s="10">
        <v>0</v>
      </c>
      <c r="AG101" s="10">
        <v>0</v>
      </c>
      <c r="AH101" s="10">
        <f t="shared" si="2"/>
        <v>0</v>
      </c>
      <c r="AI101" s="10">
        <f t="shared" si="3"/>
        <v>0</v>
      </c>
    </row>
    <row r="102" spans="1:35" x14ac:dyDescent="0.25">
      <c r="A102" s="19"/>
      <c r="B102" s="27" t="s">
        <v>82</v>
      </c>
      <c r="C102" s="23" t="s">
        <v>119</v>
      </c>
      <c r="D102" s="10">
        <v>0</v>
      </c>
      <c r="E102" s="10">
        <v>0</v>
      </c>
      <c r="F102" s="10">
        <v>0</v>
      </c>
      <c r="G102" s="10">
        <v>0</v>
      </c>
      <c r="H102" s="10">
        <v>0</v>
      </c>
      <c r="I102" s="10">
        <v>0</v>
      </c>
      <c r="J102" s="10">
        <v>0</v>
      </c>
      <c r="K102" s="10">
        <v>0</v>
      </c>
      <c r="L102" s="10">
        <v>0</v>
      </c>
      <c r="M102" s="10">
        <v>0</v>
      </c>
      <c r="N102" s="10">
        <v>0</v>
      </c>
      <c r="O102" s="10">
        <v>0</v>
      </c>
      <c r="P102" s="10">
        <v>0</v>
      </c>
      <c r="Q102" s="10">
        <v>0</v>
      </c>
      <c r="R102" s="10">
        <v>0</v>
      </c>
      <c r="S102" s="10">
        <v>0</v>
      </c>
      <c r="T102" s="10">
        <v>0</v>
      </c>
      <c r="U102" s="10">
        <v>0</v>
      </c>
      <c r="V102" s="10">
        <v>0</v>
      </c>
      <c r="W102" s="10">
        <v>0</v>
      </c>
      <c r="X102" s="10">
        <v>0</v>
      </c>
      <c r="Y102" s="10">
        <v>0</v>
      </c>
      <c r="Z102" s="10">
        <v>0</v>
      </c>
      <c r="AA102" s="10">
        <v>0</v>
      </c>
      <c r="AB102" s="10">
        <v>0</v>
      </c>
      <c r="AC102" s="10">
        <v>0</v>
      </c>
      <c r="AD102" s="10">
        <v>0</v>
      </c>
      <c r="AE102" s="10">
        <v>0</v>
      </c>
      <c r="AF102" s="10">
        <v>0</v>
      </c>
      <c r="AG102" s="10">
        <v>0</v>
      </c>
      <c r="AH102" s="10">
        <f t="shared" si="2"/>
        <v>0</v>
      </c>
      <c r="AI102" s="10">
        <f t="shared" si="3"/>
        <v>0</v>
      </c>
    </row>
    <row r="103" spans="1:35" x14ac:dyDescent="0.25">
      <c r="A103" s="19"/>
      <c r="B103" s="27"/>
      <c r="C103" s="23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</row>
    <row r="104" spans="1:35" x14ac:dyDescent="0.25">
      <c r="A104" s="19"/>
      <c r="B104" s="14" t="s">
        <v>120</v>
      </c>
      <c r="C104" s="23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</row>
    <row r="105" spans="1:35" x14ac:dyDescent="0.25">
      <c r="A105" s="19"/>
      <c r="B105" s="27" t="s">
        <v>82</v>
      </c>
      <c r="C105" s="23" t="s">
        <v>121</v>
      </c>
      <c r="D105" s="10">
        <v>8</v>
      </c>
      <c r="E105" s="10">
        <v>1</v>
      </c>
      <c r="F105" s="10">
        <v>0</v>
      </c>
      <c r="G105" s="10">
        <v>2</v>
      </c>
      <c r="H105" s="10">
        <v>0</v>
      </c>
      <c r="I105" s="10">
        <v>0</v>
      </c>
      <c r="J105" s="10">
        <v>0</v>
      </c>
      <c r="K105" s="10">
        <v>0</v>
      </c>
      <c r="L105" s="10">
        <v>5</v>
      </c>
      <c r="M105" s="10">
        <v>0</v>
      </c>
      <c r="N105" s="10">
        <v>6</v>
      </c>
      <c r="O105" s="10">
        <v>0</v>
      </c>
      <c r="P105" s="10">
        <v>0</v>
      </c>
      <c r="Q105" s="10">
        <v>0</v>
      </c>
      <c r="R105" s="10">
        <v>0</v>
      </c>
      <c r="S105" s="10">
        <v>0</v>
      </c>
      <c r="T105" s="10">
        <v>0</v>
      </c>
      <c r="U105" s="10">
        <v>0</v>
      </c>
      <c r="V105" s="10">
        <v>0</v>
      </c>
      <c r="W105" s="10">
        <v>0</v>
      </c>
      <c r="X105" s="10">
        <v>0</v>
      </c>
      <c r="Y105" s="10">
        <v>1</v>
      </c>
      <c r="Z105" s="10">
        <v>0</v>
      </c>
      <c r="AA105" s="10">
        <v>0</v>
      </c>
      <c r="AB105" s="10">
        <v>0</v>
      </c>
      <c r="AC105" s="10">
        <v>2</v>
      </c>
      <c r="AD105" s="10">
        <v>0</v>
      </c>
      <c r="AE105" s="10">
        <v>0</v>
      </c>
      <c r="AF105" s="10">
        <v>0</v>
      </c>
      <c r="AG105" s="10">
        <v>0</v>
      </c>
      <c r="AH105" s="10">
        <f t="shared" si="2"/>
        <v>19</v>
      </c>
      <c r="AI105" s="10">
        <f t="shared" si="3"/>
        <v>6</v>
      </c>
    </row>
    <row r="106" spans="1:35" x14ac:dyDescent="0.25">
      <c r="A106" s="19"/>
      <c r="B106" s="27" t="s">
        <v>82</v>
      </c>
      <c r="C106" s="23" t="s">
        <v>122</v>
      </c>
      <c r="D106" s="10">
        <v>85</v>
      </c>
      <c r="E106" s="10">
        <v>33</v>
      </c>
      <c r="F106" s="10">
        <v>0</v>
      </c>
      <c r="G106" s="10">
        <v>40</v>
      </c>
      <c r="H106" s="10">
        <v>51</v>
      </c>
      <c r="I106" s="10">
        <v>0</v>
      </c>
      <c r="J106" s="10">
        <v>42</v>
      </c>
      <c r="K106" s="10">
        <v>0</v>
      </c>
      <c r="L106" s="10">
        <v>14</v>
      </c>
      <c r="M106" s="10">
        <v>0</v>
      </c>
      <c r="N106" s="10">
        <v>22</v>
      </c>
      <c r="O106" s="10">
        <v>0</v>
      </c>
      <c r="P106" s="10">
        <v>0</v>
      </c>
      <c r="Q106" s="10">
        <v>25</v>
      </c>
      <c r="R106" s="10">
        <v>0</v>
      </c>
      <c r="S106" s="10">
        <v>0</v>
      </c>
      <c r="T106" s="10">
        <v>0</v>
      </c>
      <c r="U106" s="10">
        <v>0</v>
      </c>
      <c r="V106" s="10">
        <v>8</v>
      </c>
      <c r="W106" s="10">
        <v>7</v>
      </c>
      <c r="X106" s="10">
        <v>0</v>
      </c>
      <c r="Y106" s="10">
        <v>22</v>
      </c>
      <c r="Z106" s="10">
        <v>58</v>
      </c>
      <c r="AA106" s="10">
        <v>0</v>
      </c>
      <c r="AB106" s="10">
        <v>0</v>
      </c>
      <c r="AC106" s="10">
        <v>14</v>
      </c>
      <c r="AD106" s="10">
        <v>89</v>
      </c>
      <c r="AE106" s="10">
        <v>0</v>
      </c>
      <c r="AF106" s="10">
        <v>0</v>
      </c>
      <c r="AG106" s="10">
        <v>0</v>
      </c>
      <c r="AH106" s="10">
        <f t="shared" si="2"/>
        <v>369</v>
      </c>
      <c r="AI106" s="10">
        <f t="shared" si="3"/>
        <v>141</v>
      </c>
    </row>
    <row r="107" spans="1:35" x14ac:dyDescent="0.25">
      <c r="A107" s="19"/>
      <c r="B107" s="27" t="s">
        <v>82</v>
      </c>
      <c r="C107" s="23" t="s">
        <v>123</v>
      </c>
      <c r="D107" s="10">
        <v>0</v>
      </c>
      <c r="E107" s="10">
        <v>0</v>
      </c>
      <c r="F107" s="10">
        <v>0</v>
      </c>
      <c r="G107" s="10">
        <v>2</v>
      </c>
      <c r="H107" s="10">
        <v>0</v>
      </c>
      <c r="I107" s="10">
        <v>0</v>
      </c>
      <c r="J107" s="10">
        <v>0</v>
      </c>
      <c r="K107" s="10">
        <v>0</v>
      </c>
      <c r="L107" s="10">
        <v>1</v>
      </c>
      <c r="M107" s="10">
        <v>0</v>
      </c>
      <c r="N107" s="10">
        <v>0</v>
      </c>
      <c r="O107" s="10">
        <v>0</v>
      </c>
      <c r="P107" s="10">
        <v>0</v>
      </c>
      <c r="Q107" s="10">
        <v>1</v>
      </c>
      <c r="R107" s="10">
        <v>0</v>
      </c>
      <c r="S107" s="10">
        <v>0</v>
      </c>
      <c r="T107" s="10">
        <v>0</v>
      </c>
      <c r="U107" s="10">
        <v>0</v>
      </c>
      <c r="V107" s="10">
        <v>0</v>
      </c>
      <c r="W107" s="10">
        <v>0</v>
      </c>
      <c r="X107" s="10">
        <v>0</v>
      </c>
      <c r="Y107" s="10">
        <v>0</v>
      </c>
      <c r="Z107" s="10">
        <v>0</v>
      </c>
      <c r="AA107" s="10">
        <v>0</v>
      </c>
      <c r="AB107" s="10">
        <v>0</v>
      </c>
      <c r="AC107" s="10">
        <v>0</v>
      </c>
      <c r="AD107" s="10">
        <v>0</v>
      </c>
      <c r="AE107" s="10">
        <v>0</v>
      </c>
      <c r="AF107" s="10">
        <v>0</v>
      </c>
      <c r="AG107" s="10">
        <v>0</v>
      </c>
      <c r="AH107" s="10">
        <f t="shared" si="2"/>
        <v>1</v>
      </c>
      <c r="AI107" s="10">
        <f t="shared" si="3"/>
        <v>3</v>
      </c>
    </row>
    <row r="108" spans="1:35" x14ac:dyDescent="0.25">
      <c r="A108" s="19"/>
      <c r="B108" s="27" t="s">
        <v>82</v>
      </c>
      <c r="C108" s="23" t="s">
        <v>124</v>
      </c>
      <c r="D108" s="10">
        <v>0</v>
      </c>
      <c r="E108" s="10">
        <v>1</v>
      </c>
      <c r="F108" s="10">
        <v>0</v>
      </c>
      <c r="G108" s="10">
        <v>0</v>
      </c>
      <c r="H108" s="10">
        <v>0</v>
      </c>
      <c r="I108" s="10">
        <v>0</v>
      </c>
      <c r="J108" s="10">
        <v>1</v>
      </c>
      <c r="K108" s="10">
        <v>0</v>
      </c>
      <c r="L108" s="10">
        <v>0</v>
      </c>
      <c r="M108" s="10">
        <v>0</v>
      </c>
      <c r="N108" s="10">
        <v>0</v>
      </c>
      <c r="O108" s="10">
        <v>0</v>
      </c>
      <c r="P108" s="10">
        <v>0</v>
      </c>
      <c r="Q108" s="10">
        <v>0</v>
      </c>
      <c r="R108" s="10">
        <v>0</v>
      </c>
      <c r="S108" s="10">
        <v>0</v>
      </c>
      <c r="T108" s="10">
        <v>0</v>
      </c>
      <c r="U108" s="10">
        <v>0</v>
      </c>
      <c r="V108" s="10">
        <v>0</v>
      </c>
      <c r="W108" s="10">
        <v>0</v>
      </c>
      <c r="X108" s="10">
        <v>0</v>
      </c>
      <c r="Y108" s="10">
        <v>4</v>
      </c>
      <c r="Z108" s="10">
        <v>0</v>
      </c>
      <c r="AA108" s="10">
        <v>0</v>
      </c>
      <c r="AB108" s="10">
        <v>0</v>
      </c>
      <c r="AC108" s="10">
        <v>1</v>
      </c>
      <c r="AD108" s="10">
        <v>0</v>
      </c>
      <c r="AE108" s="10">
        <v>0</v>
      </c>
      <c r="AF108" s="10">
        <v>0</v>
      </c>
      <c r="AG108" s="10">
        <v>0</v>
      </c>
      <c r="AH108" s="10">
        <f t="shared" si="2"/>
        <v>1</v>
      </c>
      <c r="AI108" s="10">
        <f t="shared" si="3"/>
        <v>6</v>
      </c>
    </row>
    <row r="109" spans="1:35" x14ac:dyDescent="0.25">
      <c r="A109" s="19"/>
      <c r="B109" s="27" t="s">
        <v>82</v>
      </c>
      <c r="C109" s="23" t="s">
        <v>125</v>
      </c>
      <c r="D109" s="10">
        <v>0</v>
      </c>
      <c r="E109" s="10">
        <v>0</v>
      </c>
      <c r="F109" s="10">
        <v>0</v>
      </c>
      <c r="G109" s="10">
        <v>1</v>
      </c>
      <c r="H109" s="10">
        <v>0</v>
      </c>
      <c r="I109" s="10">
        <v>0</v>
      </c>
      <c r="J109" s="10">
        <v>5</v>
      </c>
      <c r="K109" s="10">
        <v>0</v>
      </c>
      <c r="L109" s="10">
        <v>8</v>
      </c>
      <c r="M109" s="10">
        <v>0</v>
      </c>
      <c r="N109" s="10">
        <v>0</v>
      </c>
      <c r="O109" s="10">
        <v>0</v>
      </c>
      <c r="P109" s="10">
        <v>0</v>
      </c>
      <c r="Q109" s="10">
        <v>5</v>
      </c>
      <c r="R109" s="10">
        <v>8</v>
      </c>
      <c r="S109" s="10">
        <v>0</v>
      </c>
      <c r="T109" s="10">
        <v>0</v>
      </c>
      <c r="U109" s="10">
        <v>0</v>
      </c>
      <c r="V109" s="10">
        <v>1</v>
      </c>
      <c r="W109" s="10">
        <v>2</v>
      </c>
      <c r="X109" s="10">
        <v>0</v>
      </c>
      <c r="Y109" s="10">
        <v>1</v>
      </c>
      <c r="Z109" s="10">
        <v>0</v>
      </c>
      <c r="AA109" s="10">
        <v>0</v>
      </c>
      <c r="AB109" s="10">
        <v>0</v>
      </c>
      <c r="AC109" s="10">
        <v>0</v>
      </c>
      <c r="AD109" s="10">
        <v>0</v>
      </c>
      <c r="AE109" s="10">
        <v>0</v>
      </c>
      <c r="AF109" s="10">
        <v>0</v>
      </c>
      <c r="AG109" s="10">
        <v>0</v>
      </c>
      <c r="AH109" s="10">
        <f t="shared" si="2"/>
        <v>22</v>
      </c>
      <c r="AI109" s="10">
        <f t="shared" si="3"/>
        <v>9</v>
      </c>
    </row>
    <row r="110" spans="1:35" x14ac:dyDescent="0.25">
      <c r="A110" s="19"/>
      <c r="B110" s="27" t="s">
        <v>82</v>
      </c>
      <c r="C110" s="23" t="s">
        <v>126</v>
      </c>
      <c r="D110" s="10">
        <v>0</v>
      </c>
      <c r="E110" s="10">
        <v>0</v>
      </c>
      <c r="F110" s="10">
        <v>0</v>
      </c>
      <c r="G110" s="10">
        <v>0</v>
      </c>
      <c r="H110" s="10">
        <v>0</v>
      </c>
      <c r="I110" s="10">
        <v>0</v>
      </c>
      <c r="J110" s="10">
        <v>0</v>
      </c>
      <c r="K110" s="10">
        <v>0</v>
      </c>
      <c r="L110" s="10">
        <v>6</v>
      </c>
      <c r="M110" s="10">
        <v>0</v>
      </c>
      <c r="N110" s="10">
        <v>1</v>
      </c>
      <c r="O110" s="10">
        <v>0</v>
      </c>
      <c r="P110" s="10">
        <v>0</v>
      </c>
      <c r="Q110" s="10">
        <v>1</v>
      </c>
      <c r="R110" s="10">
        <v>0</v>
      </c>
      <c r="S110" s="10">
        <v>0</v>
      </c>
      <c r="T110" s="10">
        <v>0</v>
      </c>
      <c r="U110" s="10">
        <v>0</v>
      </c>
      <c r="V110" s="10">
        <v>0</v>
      </c>
      <c r="W110" s="10">
        <v>0</v>
      </c>
      <c r="X110" s="10">
        <v>0</v>
      </c>
      <c r="Y110" s="10">
        <v>1</v>
      </c>
      <c r="Z110" s="10">
        <v>0</v>
      </c>
      <c r="AA110" s="10">
        <v>0</v>
      </c>
      <c r="AB110" s="10">
        <v>0</v>
      </c>
      <c r="AC110" s="10">
        <v>0</v>
      </c>
      <c r="AD110" s="10">
        <v>0</v>
      </c>
      <c r="AE110" s="10">
        <v>0</v>
      </c>
      <c r="AF110" s="10">
        <v>0</v>
      </c>
      <c r="AG110" s="10">
        <v>0</v>
      </c>
      <c r="AH110" s="10">
        <f t="shared" si="2"/>
        <v>7</v>
      </c>
      <c r="AI110" s="10">
        <f t="shared" si="3"/>
        <v>2</v>
      </c>
    </row>
    <row r="111" spans="1:35" x14ac:dyDescent="0.25">
      <c r="A111" s="19"/>
      <c r="B111" s="27" t="s">
        <v>82</v>
      </c>
      <c r="C111" s="23" t="s">
        <v>127</v>
      </c>
      <c r="D111" s="10">
        <v>0</v>
      </c>
      <c r="E111" s="10">
        <v>0</v>
      </c>
      <c r="F111" s="10">
        <v>0</v>
      </c>
      <c r="G111" s="10">
        <v>0</v>
      </c>
      <c r="H111" s="10">
        <v>0</v>
      </c>
      <c r="I111" s="10">
        <v>0</v>
      </c>
      <c r="J111" s="10">
        <v>0</v>
      </c>
      <c r="K111" s="10">
        <v>0</v>
      </c>
      <c r="L111" s="10">
        <v>7</v>
      </c>
      <c r="M111" s="10">
        <v>0</v>
      </c>
      <c r="N111" s="10">
        <v>0</v>
      </c>
      <c r="O111" s="10">
        <v>0</v>
      </c>
      <c r="P111" s="10">
        <v>0</v>
      </c>
      <c r="Q111" s="10">
        <v>8</v>
      </c>
      <c r="R111" s="10">
        <v>0</v>
      </c>
      <c r="S111" s="10">
        <v>0</v>
      </c>
      <c r="T111" s="10">
        <v>0</v>
      </c>
      <c r="U111" s="10">
        <v>0</v>
      </c>
      <c r="V111" s="10">
        <v>1</v>
      </c>
      <c r="W111" s="10">
        <v>0</v>
      </c>
      <c r="X111" s="10">
        <v>0</v>
      </c>
      <c r="Y111" s="10">
        <v>0</v>
      </c>
      <c r="Z111" s="10">
        <v>0</v>
      </c>
      <c r="AA111" s="10">
        <v>0</v>
      </c>
      <c r="AB111" s="10">
        <v>0</v>
      </c>
      <c r="AC111" s="10">
        <v>0</v>
      </c>
      <c r="AD111" s="10">
        <v>0</v>
      </c>
      <c r="AE111" s="10">
        <v>0</v>
      </c>
      <c r="AF111" s="10">
        <v>0</v>
      </c>
      <c r="AG111" s="10">
        <v>0</v>
      </c>
      <c r="AH111" s="10">
        <f t="shared" si="2"/>
        <v>8</v>
      </c>
      <c r="AI111" s="10">
        <f t="shared" si="3"/>
        <v>8</v>
      </c>
    </row>
    <row r="112" spans="1:35" x14ac:dyDescent="0.25">
      <c r="A112" s="19"/>
      <c r="B112" s="27" t="s">
        <v>82</v>
      </c>
      <c r="C112" s="23" t="s">
        <v>119</v>
      </c>
      <c r="D112" s="10">
        <v>0</v>
      </c>
      <c r="E112" s="10">
        <v>0</v>
      </c>
      <c r="F112" s="10">
        <v>0</v>
      </c>
      <c r="G112" s="10">
        <v>0</v>
      </c>
      <c r="H112" s="10">
        <v>0</v>
      </c>
      <c r="I112" s="10">
        <v>0</v>
      </c>
      <c r="J112" s="10">
        <v>0</v>
      </c>
      <c r="K112" s="10">
        <v>0</v>
      </c>
      <c r="L112" s="10">
        <v>0</v>
      </c>
      <c r="M112" s="10">
        <v>0</v>
      </c>
      <c r="N112" s="10">
        <v>0</v>
      </c>
      <c r="O112" s="10">
        <v>0</v>
      </c>
      <c r="P112" s="10">
        <v>8</v>
      </c>
      <c r="Q112" s="10">
        <v>8</v>
      </c>
      <c r="R112" s="10">
        <v>0</v>
      </c>
      <c r="S112" s="10">
        <v>0</v>
      </c>
      <c r="T112" s="10">
        <v>0</v>
      </c>
      <c r="U112" s="10">
        <v>0</v>
      </c>
      <c r="V112" s="10">
        <v>0</v>
      </c>
      <c r="W112" s="10">
        <v>0</v>
      </c>
      <c r="X112" s="10">
        <v>0</v>
      </c>
      <c r="Y112" s="10">
        <v>0</v>
      </c>
      <c r="Z112" s="10">
        <v>0</v>
      </c>
      <c r="AA112" s="10">
        <v>0</v>
      </c>
      <c r="AB112" s="10">
        <v>0</v>
      </c>
      <c r="AC112" s="10">
        <v>0</v>
      </c>
      <c r="AD112" s="10">
        <v>0</v>
      </c>
      <c r="AE112" s="10">
        <v>0</v>
      </c>
      <c r="AF112" s="10">
        <v>0</v>
      </c>
      <c r="AG112" s="10">
        <v>0</v>
      </c>
      <c r="AH112" s="10">
        <f t="shared" si="2"/>
        <v>8</v>
      </c>
      <c r="AI112" s="10">
        <f t="shared" si="3"/>
        <v>8</v>
      </c>
    </row>
    <row r="113" spans="1:35" x14ac:dyDescent="0.25">
      <c r="A113" s="19"/>
      <c r="B113" s="20"/>
      <c r="C113" s="21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</row>
    <row r="114" spans="1:35" x14ac:dyDescent="0.25">
      <c r="A114" s="11" t="s">
        <v>128</v>
      </c>
      <c r="B114" s="27" t="s">
        <v>129</v>
      </c>
      <c r="C114" s="18" t="s">
        <v>38</v>
      </c>
      <c r="D114" s="10">
        <v>198</v>
      </c>
      <c r="E114" s="10">
        <v>72</v>
      </c>
      <c r="F114" s="10">
        <v>0</v>
      </c>
      <c r="G114" s="10">
        <v>671</v>
      </c>
      <c r="H114" s="10">
        <v>1038</v>
      </c>
      <c r="I114" s="10">
        <v>0</v>
      </c>
      <c r="J114" s="10">
        <v>1056</v>
      </c>
      <c r="K114" s="10">
        <v>0</v>
      </c>
      <c r="L114" s="10">
        <v>1247</v>
      </c>
      <c r="M114" s="10">
        <v>0</v>
      </c>
      <c r="N114" s="10">
        <v>467</v>
      </c>
      <c r="O114" s="10">
        <v>0</v>
      </c>
      <c r="P114" s="10">
        <v>0</v>
      </c>
      <c r="Q114" s="10">
        <v>1002</v>
      </c>
      <c r="R114" s="10">
        <v>183</v>
      </c>
      <c r="S114" s="10">
        <v>0</v>
      </c>
      <c r="T114" s="10">
        <v>0</v>
      </c>
      <c r="U114" s="10">
        <v>0</v>
      </c>
      <c r="V114" s="10">
        <v>203</v>
      </c>
      <c r="W114" s="10">
        <v>92</v>
      </c>
      <c r="X114" s="10">
        <v>0</v>
      </c>
      <c r="Y114" s="10">
        <v>154</v>
      </c>
      <c r="Z114" s="10">
        <v>996</v>
      </c>
      <c r="AA114" s="10">
        <v>0</v>
      </c>
      <c r="AB114" s="10">
        <v>0</v>
      </c>
      <c r="AC114" s="10">
        <v>268</v>
      </c>
      <c r="AD114" s="10">
        <v>468</v>
      </c>
      <c r="AE114" s="10">
        <v>0</v>
      </c>
      <c r="AF114" s="10">
        <v>0</v>
      </c>
      <c r="AG114" s="10">
        <v>0</v>
      </c>
      <c r="AH114" s="10">
        <f t="shared" si="2"/>
        <v>5856</v>
      </c>
      <c r="AI114" s="10">
        <f t="shared" si="3"/>
        <v>2259</v>
      </c>
    </row>
    <row r="115" spans="1:35" x14ac:dyDescent="0.25">
      <c r="A115" s="11" t="s">
        <v>130</v>
      </c>
      <c r="B115" s="27" t="s">
        <v>131</v>
      </c>
      <c r="C115" s="18" t="s">
        <v>132</v>
      </c>
      <c r="D115" s="82">
        <v>30</v>
      </c>
      <c r="E115" s="83"/>
      <c r="F115" s="82">
        <v>30</v>
      </c>
      <c r="G115" s="83"/>
      <c r="H115" s="82">
        <v>30</v>
      </c>
      <c r="I115" s="83"/>
      <c r="J115" s="82">
        <v>30</v>
      </c>
      <c r="K115" s="83"/>
      <c r="L115" s="82">
        <v>30</v>
      </c>
      <c r="M115" s="83"/>
      <c r="N115" s="82">
        <v>30</v>
      </c>
      <c r="O115" s="83"/>
      <c r="P115" s="82">
        <v>30</v>
      </c>
      <c r="Q115" s="83"/>
      <c r="R115" s="82">
        <v>30</v>
      </c>
      <c r="S115" s="83"/>
      <c r="T115" s="82">
        <v>30</v>
      </c>
      <c r="U115" s="83"/>
      <c r="V115" s="82">
        <v>30</v>
      </c>
      <c r="W115" s="83"/>
      <c r="X115" s="82">
        <v>30</v>
      </c>
      <c r="Y115" s="83"/>
      <c r="Z115" s="82">
        <v>30</v>
      </c>
      <c r="AA115" s="83"/>
      <c r="AB115" s="82">
        <v>30</v>
      </c>
      <c r="AC115" s="83"/>
      <c r="AD115" s="82">
        <v>30</v>
      </c>
      <c r="AE115" s="83"/>
      <c r="AF115" s="82">
        <v>30</v>
      </c>
      <c r="AG115" s="83"/>
      <c r="AH115" s="82">
        <v>30</v>
      </c>
      <c r="AI115" s="83"/>
    </row>
    <row r="116" spans="1:35" ht="25.5" x14ac:dyDescent="0.25">
      <c r="A116" s="11" t="s">
        <v>133</v>
      </c>
      <c r="B116" s="27" t="s">
        <v>134</v>
      </c>
      <c r="C116" s="18" t="s">
        <v>135</v>
      </c>
      <c r="D116" s="25">
        <f>D17</f>
        <v>90</v>
      </c>
      <c r="E116" s="26">
        <f>E17</f>
        <v>35</v>
      </c>
      <c r="F116" s="25">
        <f t="shared" ref="F116:AI116" si="4">F17</f>
        <v>0</v>
      </c>
      <c r="G116" s="26">
        <f t="shared" si="4"/>
        <v>23</v>
      </c>
      <c r="H116" s="25">
        <f t="shared" si="4"/>
        <v>19</v>
      </c>
      <c r="I116" s="26">
        <f t="shared" si="4"/>
        <v>0</v>
      </c>
      <c r="J116" s="25">
        <f t="shared" si="4"/>
        <v>16</v>
      </c>
      <c r="K116" s="26">
        <f t="shared" si="4"/>
        <v>0</v>
      </c>
      <c r="L116" s="25">
        <f t="shared" si="4"/>
        <v>1</v>
      </c>
      <c r="M116" s="26">
        <f t="shared" si="4"/>
        <v>0</v>
      </c>
      <c r="N116" s="25">
        <f t="shared" si="4"/>
        <v>20</v>
      </c>
      <c r="O116" s="26">
        <f t="shared" si="4"/>
        <v>0</v>
      </c>
      <c r="P116" s="25">
        <f t="shared" si="4"/>
        <v>0</v>
      </c>
      <c r="Q116" s="26">
        <f t="shared" si="4"/>
        <v>11</v>
      </c>
      <c r="R116" s="25">
        <f t="shared" si="4"/>
        <v>0</v>
      </c>
      <c r="S116" s="26">
        <f t="shared" si="4"/>
        <v>0</v>
      </c>
      <c r="T116" s="25">
        <f t="shared" si="4"/>
        <v>0</v>
      </c>
      <c r="U116" s="26">
        <f t="shared" si="4"/>
        <v>0</v>
      </c>
      <c r="V116" s="25">
        <f t="shared" si="4"/>
        <v>2</v>
      </c>
      <c r="W116" s="26">
        <f t="shared" si="4"/>
        <v>8</v>
      </c>
      <c r="X116" s="25">
        <f t="shared" si="4"/>
        <v>0</v>
      </c>
      <c r="Y116" s="26">
        <f t="shared" si="4"/>
        <v>24</v>
      </c>
      <c r="Z116" s="25">
        <f t="shared" si="4"/>
        <v>26</v>
      </c>
      <c r="AA116" s="26">
        <f t="shared" si="4"/>
        <v>0</v>
      </c>
      <c r="AB116" s="25">
        <f t="shared" si="4"/>
        <v>0</v>
      </c>
      <c r="AC116" s="26">
        <f t="shared" si="4"/>
        <v>7</v>
      </c>
      <c r="AD116" s="25">
        <f t="shared" si="4"/>
        <v>69</v>
      </c>
      <c r="AE116" s="26">
        <f t="shared" si="4"/>
        <v>0</v>
      </c>
      <c r="AF116" s="25">
        <f t="shared" si="4"/>
        <v>0</v>
      </c>
      <c r="AG116" s="26">
        <f t="shared" si="4"/>
        <v>0</v>
      </c>
      <c r="AH116" s="25">
        <f t="shared" si="4"/>
        <v>243</v>
      </c>
      <c r="AI116" s="26">
        <f t="shared" si="4"/>
        <v>108</v>
      </c>
    </row>
    <row r="117" spans="1:35" x14ac:dyDescent="0.25">
      <c r="A117" s="11" t="s">
        <v>136</v>
      </c>
      <c r="B117" s="84" t="s">
        <v>137</v>
      </c>
      <c r="C117" s="85"/>
      <c r="D117" s="86">
        <f>(D114+E114)/(D115*31)*100</f>
        <v>29.032258064516132</v>
      </c>
      <c r="E117" s="87"/>
      <c r="F117" s="86">
        <f>(F114+G114)/(F115*28)*100</f>
        <v>79.88095238095238</v>
      </c>
      <c r="G117" s="87"/>
      <c r="H117" s="86">
        <f>(H114+I114)/(H115*31)*100</f>
        <v>111.61290322580646</v>
      </c>
      <c r="I117" s="87"/>
      <c r="J117" s="86">
        <f>(J114+K114)/(J115*30)*100</f>
        <v>117.33333333333333</v>
      </c>
      <c r="K117" s="87"/>
      <c r="L117" s="86">
        <f>(L114+M114)/(L115*30)*100</f>
        <v>138.55555555555557</v>
      </c>
      <c r="M117" s="87"/>
      <c r="N117" s="86">
        <f>(N114+O114)/(N115*30)*100</f>
        <v>51.888888888888886</v>
      </c>
      <c r="O117" s="87"/>
      <c r="P117" s="86">
        <f>(P114+Q114)/(P115*30)*100</f>
        <v>111.33333333333333</v>
      </c>
      <c r="Q117" s="87"/>
      <c r="R117" s="86">
        <f>(R114+S114)/(R115*31)*100</f>
        <v>19.677419354838712</v>
      </c>
      <c r="S117" s="87"/>
      <c r="T117" s="86">
        <f>(T114+U114)/(T115*30)*100</f>
        <v>0</v>
      </c>
      <c r="U117" s="87"/>
      <c r="V117" s="86">
        <f>(V114+W114)/(V115*31)*100</f>
        <v>31.72043010752688</v>
      </c>
      <c r="W117" s="87"/>
      <c r="X117" s="86">
        <f>(X114+Y114)/(X115*31)*100</f>
        <v>16.559139784946236</v>
      </c>
      <c r="Y117" s="87"/>
      <c r="Z117" s="86">
        <f>(Z114+AA114)/(Z115*30)*100</f>
        <v>110.66666666666667</v>
      </c>
      <c r="AA117" s="87"/>
      <c r="AB117" s="86">
        <f>(AB114+AC114)/(AB115*31)*100</f>
        <v>28.817204301075268</v>
      </c>
      <c r="AC117" s="87"/>
      <c r="AD117" s="86">
        <f>(AD114+AE114)/(AD115*30)*100</f>
        <v>52</v>
      </c>
      <c r="AE117" s="87"/>
      <c r="AF117" s="86">
        <f>(AF114+AG114)/(AF115*31)*100</f>
        <v>0</v>
      </c>
      <c r="AG117" s="87"/>
      <c r="AH117" s="86">
        <f>(AH114+AI114)/(AH115*365)*100</f>
        <v>74.109589041095887</v>
      </c>
      <c r="AI117" s="87"/>
    </row>
    <row r="118" spans="1:35" x14ac:dyDescent="0.25">
      <c r="A118" s="11" t="s">
        <v>138</v>
      </c>
      <c r="B118" s="84" t="s">
        <v>139</v>
      </c>
      <c r="C118" s="85"/>
      <c r="D118" s="86">
        <f>(D36+D37+E36+E37)/(D116+E116)</f>
        <v>1.1439999999999999</v>
      </c>
      <c r="E118" s="87"/>
      <c r="F118" s="86">
        <f>(F36+F37+G36+G37)/(F116+G116)</f>
        <v>35.217391304347828</v>
      </c>
      <c r="G118" s="87"/>
      <c r="H118" s="86">
        <f>(H36+H37+I36+I37)/(H116+I116)</f>
        <v>52.263157894736842</v>
      </c>
      <c r="I118" s="87"/>
      <c r="J118" s="86">
        <f>(J36+J37+K36+K37)/(J116+K116)</f>
        <v>45.5625</v>
      </c>
      <c r="K118" s="87"/>
      <c r="L118" s="86">
        <f>(L36+L37+M36+M37)/(L116+M116)</f>
        <v>68</v>
      </c>
      <c r="M118" s="87"/>
      <c r="N118" s="86">
        <f>(N36+N37+O36+O37)/(N116+O116)</f>
        <v>18.55</v>
      </c>
      <c r="O118" s="87"/>
      <c r="P118" s="86">
        <f>(P36+P37+Q36+Q37)/(P116+Q116)</f>
        <v>129.09090909090909</v>
      </c>
      <c r="Q118" s="87"/>
      <c r="R118" s="86" t="e">
        <f>(R36+R37+S36+S37)/(R116+S116)</f>
        <v>#DIV/0!</v>
      </c>
      <c r="S118" s="87"/>
      <c r="T118" s="86" t="e">
        <f>(T36+T37+U36+U37)/(T116+U116)</f>
        <v>#DIV/0!</v>
      </c>
      <c r="U118" s="87"/>
      <c r="V118" s="86">
        <f>(V36+V37+W36+W37)/(V116+W116)</f>
        <v>97.3</v>
      </c>
      <c r="W118" s="87"/>
      <c r="X118" s="86">
        <f>(X36+X37+Y36+Y37)/(X116+Y116)</f>
        <v>6.333333333333333</v>
      </c>
      <c r="Y118" s="87"/>
      <c r="Z118" s="86">
        <f>(Z36+Z37+AA36+AA37)/(Z116+AA116)</f>
        <v>35.92307692307692</v>
      </c>
      <c r="AA118" s="87"/>
      <c r="AB118" s="86">
        <f>(AB36+AB37+AC36+AC37)/(AB116+AC116)</f>
        <v>26.428571428571427</v>
      </c>
      <c r="AC118" s="87"/>
      <c r="AD118" s="86">
        <f>(AD36+AD37+AE36+AE37)/(AD116+AE116)</f>
        <v>5.9710144927536231</v>
      </c>
      <c r="AE118" s="87"/>
      <c r="AF118" s="86" t="e">
        <f>(AF36+AF37+AG36+AG37)/(AF116+AG116)</f>
        <v>#DIV/0!</v>
      </c>
      <c r="AG118" s="87"/>
      <c r="AH118" s="86">
        <f>(AH36+AH37+AI36+AI37)/(AH116+AI116)</f>
        <v>20.484330484330485</v>
      </c>
      <c r="AI118" s="87"/>
    </row>
    <row r="119" spans="1:35" x14ac:dyDescent="0.25">
      <c r="A119" s="11" t="s">
        <v>140</v>
      </c>
      <c r="B119" s="84" t="s">
        <v>141</v>
      </c>
      <c r="C119" s="85"/>
      <c r="D119" s="86">
        <f>((D115*31)-D114-E114)/(D116+E116)</f>
        <v>5.28</v>
      </c>
      <c r="E119" s="87"/>
      <c r="F119" s="86">
        <f>((F115*28)-F114-G114)/(F116+G116)</f>
        <v>7.3478260869565215</v>
      </c>
      <c r="G119" s="87"/>
      <c r="H119" s="86">
        <f>((H115*31)-H114-I114)/(H116+I116)</f>
        <v>-5.6842105263157894</v>
      </c>
      <c r="I119" s="87"/>
      <c r="J119" s="86">
        <f>((J115*30)-J114-K114)/(J116+K116)</f>
        <v>-9.75</v>
      </c>
      <c r="K119" s="87"/>
      <c r="L119" s="86">
        <f>((L115*30)-L114-M114)/(L116+M116)</f>
        <v>-347</v>
      </c>
      <c r="M119" s="87"/>
      <c r="N119" s="86">
        <f>((N115*30)-N114-O114)/(N116+O116)</f>
        <v>21.65</v>
      </c>
      <c r="O119" s="87"/>
      <c r="P119" s="86">
        <f>((P115*30)-P114-Q114)/(P116+Q116)</f>
        <v>-9.2727272727272734</v>
      </c>
      <c r="Q119" s="87"/>
      <c r="R119" s="86" t="e">
        <f>((R115*31)-R114-S114)/(R116+S116)</f>
        <v>#DIV/0!</v>
      </c>
      <c r="S119" s="87"/>
      <c r="T119" s="86" t="e">
        <f>((T115*30)-T114-U114)/(T116+U116)</f>
        <v>#DIV/0!</v>
      </c>
      <c r="U119" s="87"/>
      <c r="V119" s="86">
        <f>((V115*31)-V114-W114)/(V116+W116)</f>
        <v>63.5</v>
      </c>
      <c r="W119" s="87"/>
      <c r="X119" s="86">
        <f>((X115*31)-X114-Y114)/(X116+Y116)</f>
        <v>32.333333333333336</v>
      </c>
      <c r="Y119" s="87"/>
      <c r="Z119" s="86">
        <f>((Z115*30)-Z114-AA114)/(Z116+AA116)</f>
        <v>-3.6923076923076925</v>
      </c>
      <c r="AA119" s="87"/>
      <c r="AB119" s="86">
        <f>((AB115*31)-AB114-AC114)/(AB116+AC116)</f>
        <v>94.571428571428569</v>
      </c>
      <c r="AC119" s="87"/>
      <c r="AD119" s="86">
        <f>((AD115*30)-AD114-AE114)/(AD116+AE116)</f>
        <v>6.2608695652173916</v>
      </c>
      <c r="AE119" s="87"/>
      <c r="AF119" s="86" t="e">
        <f>((AF115*31)-AF114-AG114)/(AF116+AG116)</f>
        <v>#DIV/0!</v>
      </c>
      <c r="AG119" s="87"/>
      <c r="AH119" s="86">
        <f>((AH115*365)-AH114-AI114)/(AH116+AI116)</f>
        <v>8.0769230769230766</v>
      </c>
      <c r="AI119" s="87"/>
    </row>
    <row r="120" spans="1:35" x14ac:dyDescent="0.25">
      <c r="A120" s="11" t="s">
        <v>142</v>
      </c>
      <c r="B120" s="84" t="s">
        <v>143</v>
      </c>
      <c r="C120" s="85"/>
      <c r="D120" s="86">
        <f>(D116+E116)/D115</f>
        <v>4.166666666666667</v>
      </c>
      <c r="E120" s="87"/>
      <c r="F120" s="86">
        <f>(F116+G116)/F115</f>
        <v>0.76666666666666672</v>
      </c>
      <c r="G120" s="87"/>
      <c r="H120" s="86">
        <f>(H116+I116)/H115</f>
        <v>0.6333333333333333</v>
      </c>
      <c r="I120" s="87"/>
      <c r="J120" s="86">
        <f>(J116+K116)/J115</f>
        <v>0.53333333333333333</v>
      </c>
      <c r="K120" s="87"/>
      <c r="L120" s="86">
        <f>(L116+M116)/L115</f>
        <v>3.3333333333333333E-2</v>
      </c>
      <c r="M120" s="87"/>
      <c r="N120" s="86">
        <f>(N116+O116)/N115</f>
        <v>0.66666666666666663</v>
      </c>
      <c r="O120" s="87"/>
      <c r="P120" s="86">
        <f>(P116+Q116)/P115</f>
        <v>0.36666666666666664</v>
      </c>
      <c r="Q120" s="87"/>
      <c r="R120" s="86">
        <f>(R116+S116)/R115</f>
        <v>0</v>
      </c>
      <c r="S120" s="87"/>
      <c r="T120" s="86">
        <f>(T116+U116)/T115</f>
        <v>0</v>
      </c>
      <c r="U120" s="87"/>
      <c r="V120" s="86">
        <f>(V116+W116)/V115</f>
        <v>0.33333333333333331</v>
      </c>
      <c r="W120" s="87"/>
      <c r="X120" s="86">
        <f>(X116+Y116)/X115</f>
        <v>0.8</v>
      </c>
      <c r="Y120" s="87"/>
      <c r="Z120" s="86">
        <f>(Z116+AA116)/Z115</f>
        <v>0.8666666666666667</v>
      </c>
      <c r="AA120" s="87"/>
      <c r="AB120" s="86">
        <f>(AB116+AC116)/AB115</f>
        <v>0.23333333333333334</v>
      </c>
      <c r="AC120" s="87"/>
      <c r="AD120" s="86">
        <f>(AD116+AE116)/AD115</f>
        <v>2.2999999999999998</v>
      </c>
      <c r="AE120" s="87"/>
      <c r="AF120" s="86">
        <f>(AF116+AG116)/AF115</f>
        <v>0</v>
      </c>
      <c r="AG120" s="87"/>
      <c r="AH120" s="86">
        <f>(AH116+AI116)/AH115/12</f>
        <v>0.97499999999999998</v>
      </c>
      <c r="AI120" s="87"/>
    </row>
  </sheetData>
  <mergeCells count="104">
    <mergeCell ref="A1:AI2"/>
    <mergeCell ref="A5:A7"/>
    <mergeCell ref="B5:C7"/>
    <mergeCell ref="D5:AG5"/>
    <mergeCell ref="AH5:AI6"/>
    <mergeCell ref="D6:E6"/>
    <mergeCell ref="F6:G6"/>
    <mergeCell ref="H6:I6"/>
    <mergeCell ref="J6:K6"/>
    <mergeCell ref="L6:M6"/>
    <mergeCell ref="Z6:AA6"/>
    <mergeCell ref="AB6:AC6"/>
    <mergeCell ref="AD6:AE6"/>
    <mergeCell ref="AF6:AG6"/>
    <mergeCell ref="D115:E115"/>
    <mergeCell ref="F115:G115"/>
    <mergeCell ref="H115:I115"/>
    <mergeCell ref="J115:K115"/>
    <mergeCell ref="L115:M115"/>
    <mergeCell ref="N115:O115"/>
    <mergeCell ref="N6:O6"/>
    <mergeCell ref="P6:Q6"/>
    <mergeCell ref="R6:S6"/>
    <mergeCell ref="T6:U6"/>
    <mergeCell ref="V6:W6"/>
    <mergeCell ref="X6:Y6"/>
    <mergeCell ref="AB115:AC115"/>
    <mergeCell ref="AD115:AE115"/>
    <mergeCell ref="AF115:AG115"/>
    <mergeCell ref="AH115:AI115"/>
    <mergeCell ref="B117:C117"/>
    <mergeCell ref="D117:E117"/>
    <mergeCell ref="F117:G117"/>
    <mergeCell ref="H117:I117"/>
    <mergeCell ref="J117:K117"/>
    <mergeCell ref="L117:M117"/>
    <mergeCell ref="P115:Q115"/>
    <mergeCell ref="R115:S115"/>
    <mergeCell ref="T115:U115"/>
    <mergeCell ref="V115:W115"/>
    <mergeCell ref="X115:Y115"/>
    <mergeCell ref="Z115:AA115"/>
    <mergeCell ref="Z117:AA117"/>
    <mergeCell ref="AB117:AC117"/>
    <mergeCell ref="AD117:AE117"/>
    <mergeCell ref="AF117:AG117"/>
    <mergeCell ref="AH117:AI117"/>
    <mergeCell ref="B118:C118"/>
    <mergeCell ref="D118:E118"/>
    <mergeCell ref="F118:G118"/>
    <mergeCell ref="H118:I118"/>
    <mergeCell ref="J118:K118"/>
    <mergeCell ref="N117:O117"/>
    <mergeCell ref="P117:Q117"/>
    <mergeCell ref="R117:S117"/>
    <mergeCell ref="T117:U117"/>
    <mergeCell ref="V117:W117"/>
    <mergeCell ref="X117:Y117"/>
    <mergeCell ref="X118:Y118"/>
    <mergeCell ref="Z118:AA118"/>
    <mergeCell ref="AB118:AC118"/>
    <mergeCell ref="AD118:AE118"/>
    <mergeCell ref="AF118:AG118"/>
    <mergeCell ref="AH118:AI118"/>
    <mergeCell ref="L118:M118"/>
    <mergeCell ref="N118:O118"/>
    <mergeCell ref="P118:Q118"/>
    <mergeCell ref="R118:S118"/>
    <mergeCell ref="T118:U118"/>
    <mergeCell ref="V118:W118"/>
    <mergeCell ref="Z119:AA119"/>
    <mergeCell ref="AB119:AC119"/>
    <mergeCell ref="AD119:AE119"/>
    <mergeCell ref="AF119:AG119"/>
    <mergeCell ref="AH119:AI119"/>
    <mergeCell ref="B120:C120"/>
    <mergeCell ref="D120:E120"/>
    <mergeCell ref="F120:G120"/>
    <mergeCell ref="H120:I120"/>
    <mergeCell ref="J120:K120"/>
    <mergeCell ref="N119:O119"/>
    <mergeCell ref="P119:Q119"/>
    <mergeCell ref="R119:S119"/>
    <mergeCell ref="T119:U119"/>
    <mergeCell ref="V119:W119"/>
    <mergeCell ref="X119:Y119"/>
    <mergeCell ref="B119:C119"/>
    <mergeCell ref="D119:E119"/>
    <mergeCell ref="F119:G119"/>
    <mergeCell ref="H119:I119"/>
    <mergeCell ref="J119:K119"/>
    <mergeCell ref="L119:M119"/>
    <mergeCell ref="X120:Y120"/>
    <mergeCell ref="Z120:AA120"/>
    <mergeCell ref="AB120:AC120"/>
    <mergeCell ref="AD120:AE120"/>
    <mergeCell ref="AF120:AG120"/>
    <mergeCell ref="AH120:AI120"/>
    <mergeCell ref="L120:M120"/>
    <mergeCell ref="N120:O120"/>
    <mergeCell ref="P120:Q120"/>
    <mergeCell ref="R120:S120"/>
    <mergeCell ref="T120:U120"/>
    <mergeCell ref="V120:W120"/>
  </mergeCells>
  <pageMargins left="0.7" right="0.7" top="0.75" bottom="0.75" header="0.3" footer="0.3"/>
  <pageSetup paperSize="9" orientation="portrait" horizontalDpi="4294967293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20"/>
  <sheetViews>
    <sheetView workbookViewId="0">
      <pane xSplit="3" ySplit="7" topLeftCell="D8" activePane="bottomRight" state="frozen"/>
      <selection pane="topRight" activeCell="D1" sqref="D1"/>
      <selection pane="bottomLeft" activeCell="A8" sqref="A8"/>
      <selection pane="bottomRight" activeCell="D8" sqref="D8:AG114"/>
    </sheetView>
  </sheetViews>
  <sheetFormatPr defaultRowHeight="15" x14ac:dyDescent="0.25"/>
  <cols>
    <col min="1" max="1" width="3.42578125" customWidth="1"/>
    <col min="2" max="2" width="2.85546875" customWidth="1"/>
    <col min="3" max="3" width="21.85546875" bestFit="1" customWidth="1"/>
    <col min="4" max="6" width="4" bestFit="1" customWidth="1"/>
    <col min="7" max="7" width="5.140625" bestFit="1" customWidth="1"/>
    <col min="8" max="8" width="5" bestFit="1" customWidth="1"/>
    <col min="9" max="9" width="4" bestFit="1" customWidth="1"/>
    <col min="10" max="10" width="5" bestFit="1" customWidth="1"/>
    <col min="11" max="11" width="4" bestFit="1" customWidth="1"/>
    <col min="12" max="12" width="5" bestFit="1" customWidth="1"/>
    <col min="13" max="17" width="4" customWidth="1"/>
    <col min="18" max="25" width="4" bestFit="1" customWidth="1"/>
    <col min="26" max="26" width="5" bestFit="1" customWidth="1"/>
    <col min="27" max="29" width="4" bestFit="1" customWidth="1"/>
    <col min="30" max="30" width="5" bestFit="1" customWidth="1"/>
    <col min="31" max="33" width="4" bestFit="1" customWidth="1"/>
    <col min="34" max="35" width="5" bestFit="1" customWidth="1"/>
  </cols>
  <sheetData>
    <row r="1" spans="1:35" x14ac:dyDescent="0.25">
      <c r="A1" s="63" t="s">
        <v>0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  <c r="AH1" s="63"/>
      <c r="AI1" s="63"/>
    </row>
    <row r="2" spans="1:35" x14ac:dyDescent="0.25">
      <c r="A2" s="63"/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63"/>
      <c r="AI2" s="63"/>
    </row>
    <row r="3" spans="1:35" x14ac:dyDescent="0.25">
      <c r="A3" s="1" t="s">
        <v>1</v>
      </c>
      <c r="B3" s="2"/>
      <c r="C3" s="1" t="s">
        <v>2</v>
      </c>
      <c r="D3" s="3"/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</row>
    <row r="4" spans="1:35" x14ac:dyDescent="0.25">
      <c r="A4" s="1"/>
      <c r="B4" s="2"/>
      <c r="C4" s="5"/>
      <c r="D4" s="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</row>
    <row r="5" spans="1:35" x14ac:dyDescent="0.25">
      <c r="A5" s="64" t="s">
        <v>3</v>
      </c>
      <c r="B5" s="67" t="s">
        <v>4</v>
      </c>
      <c r="C5" s="68"/>
      <c r="D5" s="73" t="s">
        <v>5</v>
      </c>
      <c r="E5" s="74"/>
      <c r="F5" s="74"/>
      <c r="G5" s="74"/>
      <c r="H5" s="74"/>
      <c r="I5" s="74"/>
      <c r="J5" s="74"/>
      <c r="K5" s="74"/>
      <c r="L5" s="74"/>
      <c r="M5" s="74"/>
      <c r="N5" s="74"/>
      <c r="O5" s="74"/>
      <c r="P5" s="74"/>
      <c r="Q5" s="74"/>
      <c r="R5" s="74"/>
      <c r="S5" s="74"/>
      <c r="T5" s="74"/>
      <c r="U5" s="74"/>
      <c r="V5" s="74"/>
      <c r="W5" s="74"/>
      <c r="X5" s="74"/>
      <c r="Y5" s="74"/>
      <c r="Z5" s="74"/>
      <c r="AA5" s="74"/>
      <c r="AB5" s="74"/>
      <c r="AC5" s="74"/>
      <c r="AD5" s="74"/>
      <c r="AE5" s="74"/>
      <c r="AF5" s="74"/>
      <c r="AG5" s="75"/>
      <c r="AH5" s="76" t="s">
        <v>6</v>
      </c>
      <c r="AI5" s="77"/>
    </row>
    <row r="6" spans="1:35" x14ac:dyDescent="0.25">
      <c r="A6" s="65"/>
      <c r="B6" s="69"/>
      <c r="C6" s="70"/>
      <c r="D6" s="80" t="s">
        <v>144</v>
      </c>
      <c r="E6" s="81"/>
      <c r="F6" s="80" t="s">
        <v>145</v>
      </c>
      <c r="G6" s="81"/>
      <c r="H6" s="80" t="s">
        <v>146</v>
      </c>
      <c r="I6" s="81"/>
      <c r="J6" s="80" t="s">
        <v>147</v>
      </c>
      <c r="K6" s="81"/>
      <c r="L6" s="88" t="s">
        <v>148</v>
      </c>
      <c r="M6" s="89"/>
      <c r="N6" s="88" t="s">
        <v>149</v>
      </c>
      <c r="O6" s="89"/>
      <c r="P6" s="88" t="s">
        <v>150</v>
      </c>
      <c r="Q6" s="89"/>
      <c r="R6" s="80" t="s">
        <v>151</v>
      </c>
      <c r="S6" s="81"/>
      <c r="T6" s="80" t="s">
        <v>152</v>
      </c>
      <c r="U6" s="81"/>
      <c r="V6" s="80" t="s">
        <v>153</v>
      </c>
      <c r="W6" s="81"/>
      <c r="X6" s="80" t="s">
        <v>154</v>
      </c>
      <c r="Y6" s="81"/>
      <c r="Z6" s="80" t="s">
        <v>155</v>
      </c>
      <c r="AA6" s="81"/>
      <c r="AB6" s="80" t="s">
        <v>156</v>
      </c>
      <c r="AC6" s="81"/>
      <c r="AD6" s="80" t="s">
        <v>157</v>
      </c>
      <c r="AE6" s="81"/>
      <c r="AF6" s="80" t="s">
        <v>158</v>
      </c>
      <c r="AG6" s="81"/>
      <c r="AH6" s="78"/>
      <c r="AI6" s="79"/>
    </row>
    <row r="7" spans="1:35" ht="15.75" thickBot="1" x14ac:dyDescent="0.3">
      <c r="A7" s="66"/>
      <c r="B7" s="71"/>
      <c r="C7" s="72"/>
      <c r="D7" s="6" t="s">
        <v>7</v>
      </c>
      <c r="E7" s="6" t="s">
        <v>8</v>
      </c>
      <c r="F7" s="6" t="s">
        <v>7</v>
      </c>
      <c r="G7" s="6" t="s">
        <v>8</v>
      </c>
      <c r="H7" s="6" t="s">
        <v>7</v>
      </c>
      <c r="I7" s="6" t="s">
        <v>8</v>
      </c>
      <c r="J7" s="6" t="s">
        <v>7</v>
      </c>
      <c r="K7" s="6" t="s">
        <v>8</v>
      </c>
      <c r="L7" s="6" t="s">
        <v>7</v>
      </c>
      <c r="M7" s="6" t="s">
        <v>8</v>
      </c>
      <c r="N7" s="6" t="s">
        <v>7</v>
      </c>
      <c r="O7" s="6" t="s">
        <v>8</v>
      </c>
      <c r="P7" s="6" t="s">
        <v>7</v>
      </c>
      <c r="Q7" s="6" t="s">
        <v>8</v>
      </c>
      <c r="R7" s="6" t="s">
        <v>7</v>
      </c>
      <c r="S7" s="6" t="s">
        <v>8</v>
      </c>
      <c r="T7" s="6" t="s">
        <v>7</v>
      </c>
      <c r="U7" s="6" t="s">
        <v>8</v>
      </c>
      <c r="V7" s="6" t="s">
        <v>7</v>
      </c>
      <c r="W7" s="6" t="s">
        <v>8</v>
      </c>
      <c r="X7" s="6" t="s">
        <v>7</v>
      </c>
      <c r="Y7" s="6" t="s">
        <v>8</v>
      </c>
      <c r="Z7" s="6" t="s">
        <v>7</v>
      </c>
      <c r="AA7" s="6" t="s">
        <v>8</v>
      </c>
      <c r="AB7" s="6" t="s">
        <v>7</v>
      </c>
      <c r="AC7" s="6" t="s">
        <v>8</v>
      </c>
      <c r="AD7" s="6" t="s">
        <v>7</v>
      </c>
      <c r="AE7" s="6" t="s">
        <v>8</v>
      </c>
      <c r="AF7" s="6" t="s">
        <v>7</v>
      </c>
      <c r="AG7" s="6" t="s">
        <v>8</v>
      </c>
      <c r="AH7" s="6" t="s">
        <v>7</v>
      </c>
      <c r="AI7" s="6" t="s">
        <v>8</v>
      </c>
    </row>
    <row r="8" spans="1:35" ht="15.75" thickTop="1" x14ac:dyDescent="0.25">
      <c r="A8" s="7" t="s">
        <v>9</v>
      </c>
      <c r="B8" s="8" t="s">
        <v>10</v>
      </c>
      <c r="C8" s="9"/>
      <c r="D8" s="10">
        <v>109</v>
      </c>
      <c r="E8" s="10">
        <v>42</v>
      </c>
      <c r="F8" s="10">
        <v>0</v>
      </c>
      <c r="G8" s="10">
        <v>38</v>
      </c>
      <c r="H8" s="10">
        <v>58</v>
      </c>
      <c r="I8" s="10">
        <v>0</v>
      </c>
      <c r="J8" s="10">
        <v>53</v>
      </c>
      <c r="K8" s="10">
        <v>0</v>
      </c>
      <c r="L8" s="10">
        <v>40</v>
      </c>
      <c r="M8" s="10">
        <v>0</v>
      </c>
      <c r="N8" s="10">
        <v>27</v>
      </c>
      <c r="O8" s="10">
        <v>0</v>
      </c>
      <c r="P8" s="10">
        <v>0</v>
      </c>
      <c r="Q8" s="10">
        <v>29</v>
      </c>
      <c r="R8" s="10">
        <v>10</v>
      </c>
      <c r="S8" s="10">
        <v>0</v>
      </c>
      <c r="T8" s="10">
        <v>0</v>
      </c>
      <c r="U8" s="10">
        <v>0</v>
      </c>
      <c r="V8" s="10">
        <v>10</v>
      </c>
      <c r="W8" s="10">
        <v>8</v>
      </c>
      <c r="X8" s="10">
        <v>0</v>
      </c>
      <c r="Y8" s="10">
        <v>28</v>
      </c>
      <c r="Z8" s="10">
        <v>60</v>
      </c>
      <c r="AA8" s="10">
        <v>0</v>
      </c>
      <c r="AB8" s="10">
        <v>0</v>
      </c>
      <c r="AC8" s="10">
        <v>21</v>
      </c>
      <c r="AD8" s="10">
        <v>97</v>
      </c>
      <c r="AE8" s="10">
        <v>0</v>
      </c>
      <c r="AF8" s="10">
        <v>0</v>
      </c>
      <c r="AG8" s="10">
        <v>0</v>
      </c>
      <c r="AH8" s="10">
        <f>SUMIF($D$7:$AG$7,"L",D8:AG8)</f>
        <v>464</v>
      </c>
      <c r="AI8" s="10">
        <f>SUMIF($D$7:$AG$7,"P",D8:AG8)</f>
        <v>166</v>
      </c>
    </row>
    <row r="9" spans="1:35" x14ac:dyDescent="0.25">
      <c r="A9" s="11"/>
      <c r="B9" s="27"/>
      <c r="C9" s="13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</row>
    <row r="10" spans="1:35" x14ac:dyDescent="0.25">
      <c r="A10" s="11" t="s">
        <v>11</v>
      </c>
      <c r="B10" s="14" t="s">
        <v>12</v>
      </c>
      <c r="C10" s="13"/>
      <c r="D10" s="10">
        <v>3</v>
      </c>
      <c r="E10" s="10">
        <v>0</v>
      </c>
      <c r="F10" s="10">
        <v>0</v>
      </c>
      <c r="G10" s="10">
        <v>38</v>
      </c>
      <c r="H10" s="10">
        <v>38</v>
      </c>
      <c r="I10" s="10">
        <v>0</v>
      </c>
      <c r="J10" s="10">
        <v>32</v>
      </c>
      <c r="K10" s="10">
        <v>0</v>
      </c>
      <c r="L10" s="10">
        <v>40</v>
      </c>
      <c r="M10" s="10">
        <v>0</v>
      </c>
      <c r="N10" s="10">
        <v>13</v>
      </c>
      <c r="O10" s="10">
        <v>0</v>
      </c>
      <c r="P10" s="10">
        <v>0</v>
      </c>
      <c r="Q10" s="10">
        <v>18</v>
      </c>
      <c r="R10" s="10">
        <v>9</v>
      </c>
      <c r="S10" s="10">
        <v>0</v>
      </c>
      <c r="T10" s="10">
        <v>0</v>
      </c>
      <c r="U10" s="10">
        <v>0</v>
      </c>
      <c r="V10" s="10">
        <v>8</v>
      </c>
      <c r="W10" s="10">
        <v>1</v>
      </c>
      <c r="X10" s="10">
        <v>0</v>
      </c>
      <c r="Y10" s="10">
        <v>28</v>
      </c>
      <c r="Z10" s="10">
        <v>40</v>
      </c>
      <c r="AA10" s="10">
        <v>0</v>
      </c>
      <c r="AB10" s="10">
        <v>0</v>
      </c>
      <c r="AC10" s="10">
        <v>21</v>
      </c>
      <c r="AD10" s="10">
        <v>20</v>
      </c>
      <c r="AE10" s="10">
        <v>0</v>
      </c>
      <c r="AF10" s="10">
        <v>0</v>
      </c>
      <c r="AG10" s="10">
        <v>0</v>
      </c>
      <c r="AH10" s="10">
        <f>SUMIF($D$7:$AG$7,"L",D10:AG10)</f>
        <v>203</v>
      </c>
      <c r="AI10" s="10">
        <f t="shared" ref="AI10:AI70" si="0">SUMIF($D$7:$AG$7,"P",D10:AG10)</f>
        <v>106</v>
      </c>
    </row>
    <row r="11" spans="1:35" x14ac:dyDescent="0.25">
      <c r="A11" s="11"/>
      <c r="B11" s="27"/>
      <c r="C11" s="13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</row>
    <row r="12" spans="1:35" x14ac:dyDescent="0.25">
      <c r="A12" s="11" t="s">
        <v>13</v>
      </c>
      <c r="B12" s="14" t="s">
        <v>14</v>
      </c>
      <c r="C12" s="13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</row>
    <row r="13" spans="1:35" x14ac:dyDescent="0.25">
      <c r="A13" s="11"/>
      <c r="B13" s="27" t="s">
        <v>15</v>
      </c>
      <c r="C13" s="13" t="s">
        <v>16</v>
      </c>
      <c r="D13" s="10">
        <v>0</v>
      </c>
      <c r="E13" s="10">
        <v>0</v>
      </c>
      <c r="F13" s="10">
        <v>0</v>
      </c>
      <c r="G13" s="10">
        <v>0</v>
      </c>
      <c r="H13" s="10">
        <v>0</v>
      </c>
      <c r="I13" s="10">
        <v>0</v>
      </c>
      <c r="J13" s="10">
        <v>0</v>
      </c>
      <c r="K13" s="10">
        <v>0</v>
      </c>
      <c r="L13" s="10">
        <v>0</v>
      </c>
      <c r="M13" s="10">
        <v>0</v>
      </c>
      <c r="N13" s="10">
        <v>6</v>
      </c>
      <c r="O13" s="10">
        <v>0</v>
      </c>
      <c r="P13" s="10">
        <v>18</v>
      </c>
      <c r="Q13" s="10">
        <v>18</v>
      </c>
      <c r="R13" s="10">
        <v>0</v>
      </c>
      <c r="S13" s="10">
        <v>0</v>
      </c>
      <c r="T13" s="10">
        <v>0</v>
      </c>
      <c r="U13" s="10">
        <v>0</v>
      </c>
      <c r="V13" s="10">
        <v>0</v>
      </c>
      <c r="W13" s="10">
        <v>0</v>
      </c>
      <c r="X13" s="10">
        <v>0</v>
      </c>
      <c r="Y13" s="10">
        <v>0</v>
      </c>
      <c r="Z13" s="10">
        <v>0</v>
      </c>
      <c r="AA13" s="10">
        <v>0</v>
      </c>
      <c r="AB13" s="10">
        <v>0</v>
      </c>
      <c r="AC13" s="10">
        <v>0</v>
      </c>
      <c r="AD13" s="10">
        <v>0</v>
      </c>
      <c r="AE13" s="10">
        <v>0</v>
      </c>
      <c r="AF13" s="10">
        <v>0</v>
      </c>
      <c r="AG13" s="10">
        <v>0</v>
      </c>
      <c r="AH13" s="10">
        <f t="shared" ref="AH13:AH70" si="1">SUMIF($D$7:$AG$7,"L",D13:AG13)</f>
        <v>24</v>
      </c>
      <c r="AI13" s="10">
        <f t="shared" si="0"/>
        <v>18</v>
      </c>
    </row>
    <row r="14" spans="1:35" x14ac:dyDescent="0.25">
      <c r="A14" s="11"/>
      <c r="B14" s="27" t="s">
        <v>17</v>
      </c>
      <c r="C14" s="13" t="s">
        <v>18</v>
      </c>
      <c r="D14" s="10">
        <v>106</v>
      </c>
      <c r="E14" s="10">
        <v>42</v>
      </c>
      <c r="F14" s="10">
        <v>0</v>
      </c>
      <c r="G14" s="10">
        <v>16</v>
      </c>
      <c r="H14" s="10">
        <v>20</v>
      </c>
      <c r="I14" s="10">
        <v>0</v>
      </c>
      <c r="J14" s="10">
        <v>21</v>
      </c>
      <c r="K14" s="10">
        <v>0</v>
      </c>
      <c r="L14" s="10">
        <v>0</v>
      </c>
      <c r="M14" s="10">
        <v>0</v>
      </c>
      <c r="N14" s="10">
        <v>28</v>
      </c>
      <c r="O14" s="10">
        <v>0</v>
      </c>
      <c r="P14" s="10">
        <v>0</v>
      </c>
      <c r="Q14" s="10">
        <v>11</v>
      </c>
      <c r="R14" s="10">
        <v>1</v>
      </c>
      <c r="S14" s="10">
        <v>0</v>
      </c>
      <c r="T14" s="10">
        <v>0</v>
      </c>
      <c r="U14" s="10">
        <v>0</v>
      </c>
      <c r="V14" s="10">
        <v>2</v>
      </c>
      <c r="W14" s="10">
        <v>7</v>
      </c>
      <c r="X14" s="10">
        <v>0</v>
      </c>
      <c r="Y14" s="10">
        <v>23</v>
      </c>
      <c r="Z14" s="10">
        <v>20</v>
      </c>
      <c r="AA14" s="10">
        <v>0</v>
      </c>
      <c r="AB14" s="10">
        <v>0</v>
      </c>
      <c r="AC14" s="10">
        <v>11</v>
      </c>
      <c r="AD14" s="10">
        <v>77</v>
      </c>
      <c r="AE14" s="10">
        <v>0</v>
      </c>
      <c r="AF14" s="10">
        <v>0</v>
      </c>
      <c r="AG14" s="10">
        <v>0</v>
      </c>
      <c r="AH14" s="10">
        <f t="shared" si="1"/>
        <v>275</v>
      </c>
      <c r="AI14" s="10">
        <f t="shared" si="0"/>
        <v>110</v>
      </c>
    </row>
    <row r="15" spans="1:35" x14ac:dyDescent="0.25">
      <c r="A15" s="11"/>
      <c r="B15" s="27" t="s">
        <v>19</v>
      </c>
      <c r="C15" s="13" t="s">
        <v>20</v>
      </c>
      <c r="D15" s="10">
        <v>0</v>
      </c>
      <c r="E15" s="10">
        <v>0</v>
      </c>
      <c r="F15" s="10">
        <v>0</v>
      </c>
      <c r="G15" s="10">
        <v>0</v>
      </c>
      <c r="H15" s="10">
        <v>0</v>
      </c>
      <c r="I15" s="10">
        <v>0</v>
      </c>
      <c r="J15" s="10">
        <v>0</v>
      </c>
      <c r="K15" s="10">
        <v>0</v>
      </c>
      <c r="L15" s="10">
        <v>0</v>
      </c>
      <c r="M15" s="10">
        <v>0</v>
      </c>
      <c r="N15" s="10">
        <v>0</v>
      </c>
      <c r="O15" s="10">
        <v>0</v>
      </c>
      <c r="P15" s="10">
        <v>11</v>
      </c>
      <c r="Q15" s="10">
        <v>11</v>
      </c>
      <c r="R15" s="10">
        <v>0</v>
      </c>
      <c r="S15" s="10">
        <v>0</v>
      </c>
      <c r="T15" s="10">
        <v>0</v>
      </c>
      <c r="U15" s="10">
        <v>0</v>
      </c>
      <c r="V15" s="10">
        <v>0</v>
      </c>
      <c r="W15" s="10">
        <v>0</v>
      </c>
      <c r="X15" s="10">
        <v>0</v>
      </c>
      <c r="Y15" s="10">
        <v>0</v>
      </c>
      <c r="Z15" s="10">
        <v>0</v>
      </c>
      <c r="AA15" s="10">
        <v>0</v>
      </c>
      <c r="AB15" s="10">
        <v>0</v>
      </c>
      <c r="AC15" s="10">
        <v>0</v>
      </c>
      <c r="AD15" s="10">
        <v>0</v>
      </c>
      <c r="AE15" s="10">
        <v>0</v>
      </c>
      <c r="AF15" s="10">
        <v>0</v>
      </c>
      <c r="AG15" s="10">
        <v>0</v>
      </c>
      <c r="AH15" s="10">
        <f t="shared" si="1"/>
        <v>11</v>
      </c>
      <c r="AI15" s="10">
        <f t="shared" si="0"/>
        <v>11</v>
      </c>
    </row>
    <row r="16" spans="1:35" x14ac:dyDescent="0.25">
      <c r="A16" s="11"/>
      <c r="B16" s="27"/>
      <c r="C16" s="13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</row>
    <row r="17" spans="1:35" x14ac:dyDescent="0.25">
      <c r="A17" s="11" t="s">
        <v>21</v>
      </c>
      <c r="B17" s="14" t="s">
        <v>22</v>
      </c>
      <c r="C17" s="13"/>
      <c r="D17" s="10">
        <v>107</v>
      </c>
      <c r="E17" s="10">
        <v>42</v>
      </c>
      <c r="F17" s="10">
        <v>0</v>
      </c>
      <c r="G17" s="10">
        <v>15</v>
      </c>
      <c r="H17" s="10">
        <v>29</v>
      </c>
      <c r="I17" s="10">
        <v>0</v>
      </c>
      <c r="J17" s="10">
        <v>17</v>
      </c>
      <c r="K17" s="10">
        <v>0</v>
      </c>
      <c r="L17" s="10">
        <v>1</v>
      </c>
      <c r="M17" s="10">
        <v>0</v>
      </c>
      <c r="N17" s="10">
        <v>20</v>
      </c>
      <c r="O17" s="10">
        <v>0</v>
      </c>
      <c r="P17" s="10">
        <v>0</v>
      </c>
      <c r="Q17" s="10">
        <v>0</v>
      </c>
      <c r="R17" s="10">
        <v>3</v>
      </c>
      <c r="S17" s="10">
        <v>0</v>
      </c>
      <c r="T17" s="10">
        <v>0</v>
      </c>
      <c r="U17" s="10">
        <v>0</v>
      </c>
      <c r="V17" s="10">
        <v>0</v>
      </c>
      <c r="W17" s="10">
        <v>1</v>
      </c>
      <c r="X17" s="10">
        <v>0</v>
      </c>
      <c r="Y17" s="10">
        <v>22</v>
      </c>
      <c r="Z17" s="10">
        <v>26</v>
      </c>
      <c r="AA17" s="10">
        <v>0</v>
      </c>
      <c r="AB17" s="10">
        <v>0</v>
      </c>
      <c r="AC17" s="10">
        <v>11</v>
      </c>
      <c r="AD17" s="10">
        <v>78</v>
      </c>
      <c r="AE17" s="10">
        <v>0</v>
      </c>
      <c r="AF17" s="10">
        <v>0</v>
      </c>
      <c r="AG17" s="10">
        <v>0</v>
      </c>
      <c r="AH17" s="10">
        <f t="shared" si="1"/>
        <v>281</v>
      </c>
      <c r="AI17" s="10">
        <f t="shared" si="0"/>
        <v>91</v>
      </c>
    </row>
    <row r="18" spans="1:35" x14ac:dyDescent="0.25">
      <c r="A18" s="11"/>
      <c r="B18" s="27" t="s">
        <v>15</v>
      </c>
      <c r="C18" s="13" t="s">
        <v>23</v>
      </c>
      <c r="D18" s="10">
        <v>2</v>
      </c>
      <c r="E18" s="10">
        <v>0</v>
      </c>
      <c r="F18" s="10">
        <v>0</v>
      </c>
      <c r="G18" s="10">
        <v>15</v>
      </c>
      <c r="H18" s="10">
        <v>29</v>
      </c>
      <c r="I18" s="10">
        <v>0</v>
      </c>
      <c r="J18" s="10">
        <v>17</v>
      </c>
      <c r="K18" s="10">
        <v>0</v>
      </c>
      <c r="L18" s="10">
        <v>0</v>
      </c>
      <c r="M18" s="10">
        <v>0</v>
      </c>
      <c r="N18" s="10">
        <v>20</v>
      </c>
      <c r="O18" s="10">
        <v>0</v>
      </c>
      <c r="P18" s="10">
        <v>0</v>
      </c>
      <c r="Q18" s="10">
        <v>0</v>
      </c>
      <c r="R18" s="10">
        <v>2</v>
      </c>
      <c r="S18" s="10">
        <v>0</v>
      </c>
      <c r="T18" s="10">
        <v>0</v>
      </c>
      <c r="U18" s="10">
        <v>0</v>
      </c>
      <c r="V18" s="10">
        <v>0</v>
      </c>
      <c r="W18" s="10">
        <v>1</v>
      </c>
      <c r="X18" s="10">
        <v>0</v>
      </c>
      <c r="Y18" s="10">
        <v>1</v>
      </c>
      <c r="Z18" s="10">
        <v>26</v>
      </c>
      <c r="AA18" s="10">
        <v>0</v>
      </c>
      <c r="AB18" s="10">
        <v>0</v>
      </c>
      <c r="AC18" s="10">
        <v>11</v>
      </c>
      <c r="AD18" s="10">
        <v>0</v>
      </c>
      <c r="AE18" s="10">
        <v>0</v>
      </c>
      <c r="AF18" s="10">
        <v>0</v>
      </c>
      <c r="AG18" s="10">
        <v>0</v>
      </c>
      <c r="AH18" s="10">
        <f t="shared" si="1"/>
        <v>96</v>
      </c>
      <c r="AI18" s="10">
        <f t="shared" si="0"/>
        <v>28</v>
      </c>
    </row>
    <row r="19" spans="1:35" x14ac:dyDescent="0.25">
      <c r="A19" s="11"/>
      <c r="B19" s="27" t="s">
        <v>17</v>
      </c>
      <c r="C19" s="13" t="s">
        <v>24</v>
      </c>
      <c r="D19" s="10">
        <v>0</v>
      </c>
      <c r="E19" s="10">
        <v>1</v>
      </c>
      <c r="F19" s="10">
        <v>0</v>
      </c>
      <c r="G19" s="10">
        <v>0</v>
      </c>
      <c r="H19" s="10">
        <v>0</v>
      </c>
      <c r="I19" s="10">
        <v>0</v>
      </c>
      <c r="J19" s="10">
        <v>0</v>
      </c>
      <c r="K19" s="10">
        <v>0</v>
      </c>
      <c r="L19" s="10">
        <v>0</v>
      </c>
      <c r="M19" s="10">
        <v>0</v>
      </c>
      <c r="N19" s="10">
        <v>2</v>
      </c>
      <c r="O19" s="10">
        <v>0</v>
      </c>
      <c r="P19" s="10">
        <v>0</v>
      </c>
      <c r="Q19" s="10">
        <v>0</v>
      </c>
      <c r="R19" s="10">
        <v>1</v>
      </c>
      <c r="S19" s="10">
        <v>0</v>
      </c>
      <c r="T19" s="10">
        <v>0</v>
      </c>
      <c r="U19" s="10">
        <v>0</v>
      </c>
      <c r="V19" s="10">
        <v>0</v>
      </c>
      <c r="W19" s="10">
        <v>0</v>
      </c>
      <c r="X19" s="10">
        <v>0</v>
      </c>
      <c r="Y19" s="10">
        <v>0</v>
      </c>
      <c r="Z19" s="10">
        <v>0</v>
      </c>
      <c r="AA19" s="10">
        <v>0</v>
      </c>
      <c r="AB19" s="10">
        <v>0</v>
      </c>
      <c r="AC19" s="10">
        <v>0</v>
      </c>
      <c r="AD19" s="10">
        <v>1</v>
      </c>
      <c r="AE19" s="10">
        <v>0</v>
      </c>
      <c r="AF19" s="10">
        <v>0</v>
      </c>
      <c r="AG19" s="10">
        <v>0</v>
      </c>
      <c r="AH19" s="10">
        <f t="shared" si="1"/>
        <v>4</v>
      </c>
      <c r="AI19" s="10">
        <f t="shared" si="0"/>
        <v>1</v>
      </c>
    </row>
    <row r="20" spans="1:35" x14ac:dyDescent="0.25">
      <c r="A20" s="11"/>
      <c r="B20" s="27" t="s">
        <v>19</v>
      </c>
      <c r="C20" s="13" t="s">
        <v>25</v>
      </c>
      <c r="D20" s="10">
        <v>0</v>
      </c>
      <c r="E20" s="10">
        <v>0</v>
      </c>
      <c r="F20" s="10">
        <v>0</v>
      </c>
      <c r="G20" s="10">
        <v>0</v>
      </c>
      <c r="H20" s="10">
        <v>0</v>
      </c>
      <c r="I20" s="10">
        <v>0</v>
      </c>
      <c r="J20" s="10">
        <v>0</v>
      </c>
      <c r="K20" s="10">
        <v>0</v>
      </c>
      <c r="L20" s="10">
        <v>1</v>
      </c>
      <c r="M20" s="10">
        <v>0</v>
      </c>
      <c r="N20" s="10">
        <v>0</v>
      </c>
      <c r="O20" s="10">
        <v>0</v>
      </c>
      <c r="P20" s="10">
        <v>0</v>
      </c>
      <c r="Q20" s="10">
        <v>0</v>
      </c>
      <c r="R20" s="10">
        <v>0</v>
      </c>
      <c r="S20" s="10">
        <v>0</v>
      </c>
      <c r="T20" s="10">
        <v>0</v>
      </c>
      <c r="U20" s="10">
        <v>0</v>
      </c>
      <c r="V20" s="10">
        <v>0</v>
      </c>
      <c r="W20" s="10">
        <v>0</v>
      </c>
      <c r="X20" s="10">
        <v>0</v>
      </c>
      <c r="Y20" s="10">
        <v>0</v>
      </c>
      <c r="Z20" s="10">
        <v>0</v>
      </c>
      <c r="AA20" s="10">
        <v>0</v>
      </c>
      <c r="AB20" s="10">
        <v>0</v>
      </c>
      <c r="AC20" s="10">
        <v>0</v>
      </c>
      <c r="AD20" s="10">
        <v>0</v>
      </c>
      <c r="AE20" s="10">
        <v>0</v>
      </c>
      <c r="AF20" s="10">
        <v>0</v>
      </c>
      <c r="AG20" s="10">
        <v>0</v>
      </c>
      <c r="AH20" s="10">
        <f t="shared" si="1"/>
        <v>1</v>
      </c>
      <c r="AI20" s="10">
        <f t="shared" si="0"/>
        <v>0</v>
      </c>
    </row>
    <row r="21" spans="1:35" x14ac:dyDescent="0.25">
      <c r="A21" s="11"/>
      <c r="B21" s="27" t="s">
        <v>26</v>
      </c>
      <c r="C21" s="13" t="s">
        <v>27</v>
      </c>
      <c r="D21" s="10">
        <v>0</v>
      </c>
      <c r="E21" s="10">
        <v>0</v>
      </c>
      <c r="F21" s="10">
        <v>0</v>
      </c>
      <c r="G21" s="10">
        <v>0</v>
      </c>
      <c r="H21" s="10">
        <v>0</v>
      </c>
      <c r="I21" s="10">
        <v>0</v>
      </c>
      <c r="J21" s="10">
        <v>0</v>
      </c>
      <c r="K21" s="10">
        <v>0</v>
      </c>
      <c r="L21" s="10">
        <v>0</v>
      </c>
      <c r="M21" s="10">
        <v>0</v>
      </c>
      <c r="N21" s="10">
        <v>0</v>
      </c>
      <c r="O21" s="10">
        <v>0</v>
      </c>
      <c r="P21" s="10">
        <v>0</v>
      </c>
      <c r="Q21" s="10">
        <v>0</v>
      </c>
      <c r="R21" s="10">
        <v>0</v>
      </c>
      <c r="S21" s="10">
        <v>0</v>
      </c>
      <c r="T21" s="10">
        <v>0</v>
      </c>
      <c r="U21" s="10">
        <v>0</v>
      </c>
      <c r="V21" s="10">
        <v>0</v>
      </c>
      <c r="W21" s="10">
        <v>0</v>
      </c>
      <c r="X21" s="10">
        <v>0</v>
      </c>
      <c r="Y21" s="10">
        <v>0</v>
      </c>
      <c r="Z21" s="10">
        <v>0</v>
      </c>
      <c r="AA21" s="10">
        <v>0</v>
      </c>
      <c r="AB21" s="10">
        <v>0</v>
      </c>
      <c r="AC21" s="10">
        <v>0</v>
      </c>
      <c r="AD21" s="10">
        <v>0</v>
      </c>
      <c r="AE21" s="10">
        <v>0</v>
      </c>
      <c r="AF21" s="10">
        <v>0</v>
      </c>
      <c r="AG21" s="10">
        <v>0</v>
      </c>
      <c r="AH21" s="10">
        <f t="shared" si="1"/>
        <v>0</v>
      </c>
      <c r="AI21" s="10">
        <f t="shared" si="0"/>
        <v>0</v>
      </c>
    </row>
    <row r="22" spans="1:35" x14ac:dyDescent="0.25">
      <c r="A22" s="11"/>
      <c r="B22" s="27" t="s">
        <v>28</v>
      </c>
      <c r="C22" s="13" t="s">
        <v>29</v>
      </c>
      <c r="D22" s="10">
        <v>0</v>
      </c>
      <c r="E22" s="10">
        <v>0</v>
      </c>
      <c r="F22" s="10">
        <v>0</v>
      </c>
      <c r="G22" s="10">
        <v>0</v>
      </c>
      <c r="H22" s="10">
        <v>0</v>
      </c>
      <c r="I22" s="10">
        <v>0</v>
      </c>
      <c r="J22" s="10">
        <v>0</v>
      </c>
      <c r="K22" s="10">
        <v>0</v>
      </c>
      <c r="L22" s="10">
        <v>0</v>
      </c>
      <c r="M22" s="10">
        <v>0</v>
      </c>
      <c r="N22" s="10">
        <v>0</v>
      </c>
      <c r="O22" s="10">
        <v>0</v>
      </c>
      <c r="P22" s="10">
        <v>0</v>
      </c>
      <c r="Q22" s="10">
        <v>0</v>
      </c>
      <c r="R22" s="10">
        <v>0</v>
      </c>
      <c r="S22" s="10">
        <v>0</v>
      </c>
      <c r="T22" s="10">
        <v>0</v>
      </c>
      <c r="U22" s="10">
        <v>0</v>
      </c>
      <c r="V22" s="10">
        <v>0</v>
      </c>
      <c r="W22" s="10">
        <v>0</v>
      </c>
      <c r="X22" s="10">
        <v>0</v>
      </c>
      <c r="Y22" s="10">
        <v>0</v>
      </c>
      <c r="Z22" s="10">
        <v>0</v>
      </c>
      <c r="AA22" s="10">
        <v>0</v>
      </c>
      <c r="AB22" s="10">
        <v>0</v>
      </c>
      <c r="AC22" s="10">
        <v>0</v>
      </c>
      <c r="AD22" s="10">
        <v>0</v>
      </c>
      <c r="AE22" s="10">
        <v>0</v>
      </c>
      <c r="AF22" s="10">
        <v>0</v>
      </c>
      <c r="AG22" s="10">
        <v>0</v>
      </c>
      <c r="AH22" s="10">
        <f t="shared" si="1"/>
        <v>0</v>
      </c>
      <c r="AI22" s="10">
        <f t="shared" si="0"/>
        <v>0</v>
      </c>
    </row>
    <row r="23" spans="1:35" x14ac:dyDescent="0.25">
      <c r="A23" s="11"/>
      <c r="B23" s="27" t="s">
        <v>28</v>
      </c>
      <c r="C23" s="13" t="s">
        <v>30</v>
      </c>
      <c r="D23" s="10">
        <v>105</v>
      </c>
      <c r="E23" s="10">
        <v>41</v>
      </c>
      <c r="F23" s="10">
        <v>0</v>
      </c>
      <c r="G23" s="10">
        <v>0</v>
      </c>
      <c r="H23" s="10">
        <v>0</v>
      </c>
      <c r="I23" s="10">
        <v>0</v>
      </c>
      <c r="J23" s="10">
        <v>0</v>
      </c>
      <c r="K23" s="10">
        <v>0</v>
      </c>
      <c r="L23" s="10">
        <v>0</v>
      </c>
      <c r="M23" s="10">
        <v>0</v>
      </c>
      <c r="N23" s="10">
        <v>0</v>
      </c>
      <c r="O23" s="10">
        <v>0</v>
      </c>
      <c r="P23" s="10">
        <v>0</v>
      </c>
      <c r="Q23" s="10">
        <v>0</v>
      </c>
      <c r="R23" s="10">
        <v>0</v>
      </c>
      <c r="S23" s="10">
        <v>0</v>
      </c>
      <c r="T23" s="10">
        <v>0</v>
      </c>
      <c r="U23" s="10">
        <v>0</v>
      </c>
      <c r="V23" s="10">
        <v>0</v>
      </c>
      <c r="W23" s="10">
        <v>0</v>
      </c>
      <c r="X23" s="10">
        <v>0</v>
      </c>
      <c r="Y23" s="10">
        <v>21</v>
      </c>
      <c r="Z23" s="10">
        <v>0</v>
      </c>
      <c r="AA23" s="10">
        <v>0</v>
      </c>
      <c r="AB23" s="10">
        <v>0</v>
      </c>
      <c r="AC23" s="10">
        <v>0</v>
      </c>
      <c r="AD23" s="10">
        <v>77</v>
      </c>
      <c r="AE23" s="10">
        <v>0</v>
      </c>
      <c r="AF23" s="10">
        <v>0</v>
      </c>
      <c r="AG23" s="10">
        <v>0</v>
      </c>
      <c r="AH23" s="10">
        <f t="shared" si="1"/>
        <v>182</v>
      </c>
      <c r="AI23" s="10">
        <f t="shared" si="0"/>
        <v>62</v>
      </c>
    </row>
    <row r="24" spans="1:35" x14ac:dyDescent="0.25">
      <c r="A24" s="11"/>
      <c r="B24" s="27"/>
      <c r="C24" s="13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</row>
    <row r="25" spans="1:35" x14ac:dyDescent="0.25">
      <c r="A25" s="11" t="s">
        <v>31</v>
      </c>
      <c r="B25" s="14" t="s">
        <v>32</v>
      </c>
      <c r="C25" s="13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</row>
    <row r="26" spans="1:35" x14ac:dyDescent="0.25">
      <c r="A26" s="11"/>
      <c r="B26" s="27" t="s">
        <v>15</v>
      </c>
      <c r="C26" s="13" t="s">
        <v>33</v>
      </c>
      <c r="D26" s="10">
        <v>0</v>
      </c>
      <c r="E26" s="10">
        <v>0</v>
      </c>
      <c r="F26" s="10">
        <v>0</v>
      </c>
      <c r="G26" s="10">
        <v>0</v>
      </c>
      <c r="H26" s="10">
        <v>0</v>
      </c>
      <c r="I26" s="10">
        <v>0</v>
      </c>
      <c r="J26" s="10">
        <v>0</v>
      </c>
      <c r="K26" s="10">
        <v>0</v>
      </c>
      <c r="L26" s="10">
        <v>0</v>
      </c>
      <c r="M26" s="10">
        <v>0</v>
      </c>
      <c r="N26" s="10">
        <v>0</v>
      </c>
      <c r="O26" s="10">
        <v>0</v>
      </c>
      <c r="P26" s="10">
        <v>0</v>
      </c>
      <c r="Q26" s="10">
        <v>0</v>
      </c>
      <c r="R26" s="10">
        <v>0</v>
      </c>
      <c r="S26" s="10">
        <v>0</v>
      </c>
      <c r="T26" s="10">
        <v>0</v>
      </c>
      <c r="U26" s="10">
        <v>0</v>
      </c>
      <c r="V26" s="10">
        <v>0</v>
      </c>
      <c r="W26" s="10">
        <v>0</v>
      </c>
      <c r="X26" s="10">
        <v>0</v>
      </c>
      <c r="Y26" s="10">
        <v>0</v>
      </c>
      <c r="Z26" s="10">
        <v>0</v>
      </c>
      <c r="AA26" s="10">
        <v>0</v>
      </c>
      <c r="AB26" s="10">
        <v>0</v>
      </c>
      <c r="AC26" s="10">
        <v>0</v>
      </c>
      <c r="AD26" s="10">
        <v>0</v>
      </c>
      <c r="AE26" s="10">
        <v>0</v>
      </c>
      <c r="AF26" s="10">
        <v>0</v>
      </c>
      <c r="AG26" s="10">
        <v>0</v>
      </c>
      <c r="AH26" s="10">
        <f t="shared" si="1"/>
        <v>0</v>
      </c>
      <c r="AI26" s="10">
        <f t="shared" si="0"/>
        <v>0</v>
      </c>
    </row>
    <row r="27" spans="1:35" x14ac:dyDescent="0.25">
      <c r="A27" s="11"/>
      <c r="B27" s="27" t="s">
        <v>17</v>
      </c>
      <c r="C27" s="13" t="s">
        <v>34</v>
      </c>
      <c r="D27" s="10">
        <v>0</v>
      </c>
      <c r="E27" s="10">
        <v>0</v>
      </c>
      <c r="F27" s="10">
        <v>0</v>
      </c>
      <c r="G27" s="10">
        <v>0</v>
      </c>
      <c r="H27" s="10">
        <v>0</v>
      </c>
      <c r="I27" s="10">
        <v>0</v>
      </c>
      <c r="J27" s="10">
        <v>0</v>
      </c>
      <c r="K27" s="10">
        <v>0</v>
      </c>
      <c r="L27" s="10">
        <v>0</v>
      </c>
      <c r="M27" s="10">
        <v>0</v>
      </c>
      <c r="N27" s="10">
        <v>0</v>
      </c>
      <c r="O27" s="10">
        <v>0</v>
      </c>
      <c r="P27" s="10">
        <v>0</v>
      </c>
      <c r="Q27" s="10">
        <v>0</v>
      </c>
      <c r="R27" s="10">
        <v>0</v>
      </c>
      <c r="S27" s="10">
        <v>0</v>
      </c>
      <c r="T27" s="10">
        <v>0</v>
      </c>
      <c r="U27" s="10">
        <v>0</v>
      </c>
      <c r="V27" s="10">
        <v>0</v>
      </c>
      <c r="W27" s="10">
        <v>0</v>
      </c>
      <c r="X27" s="10">
        <v>0</v>
      </c>
      <c r="Y27" s="10">
        <v>0</v>
      </c>
      <c r="Z27" s="10">
        <v>0</v>
      </c>
      <c r="AA27" s="10">
        <v>0</v>
      </c>
      <c r="AB27" s="10">
        <v>0</v>
      </c>
      <c r="AC27" s="10">
        <v>0</v>
      </c>
      <c r="AD27" s="10">
        <v>0</v>
      </c>
      <c r="AE27" s="10">
        <v>0</v>
      </c>
      <c r="AF27" s="10">
        <v>0</v>
      </c>
      <c r="AG27" s="10">
        <v>0</v>
      </c>
      <c r="AH27" s="10">
        <f t="shared" si="1"/>
        <v>0</v>
      </c>
      <c r="AI27" s="10">
        <f t="shared" si="0"/>
        <v>0</v>
      </c>
    </row>
    <row r="28" spans="1:35" x14ac:dyDescent="0.25">
      <c r="A28" s="11"/>
      <c r="B28" s="27"/>
      <c r="C28" s="13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</row>
    <row r="29" spans="1:35" x14ac:dyDescent="0.25">
      <c r="A29" s="11" t="s">
        <v>35</v>
      </c>
      <c r="B29" s="14" t="s">
        <v>36</v>
      </c>
      <c r="C29" s="13"/>
      <c r="D29" s="10">
        <v>2</v>
      </c>
      <c r="E29" s="10">
        <v>0</v>
      </c>
      <c r="F29" s="10">
        <v>0</v>
      </c>
      <c r="G29" s="10">
        <v>23</v>
      </c>
      <c r="H29" s="10">
        <v>29</v>
      </c>
      <c r="I29" s="10">
        <v>0</v>
      </c>
      <c r="J29" s="10">
        <v>36</v>
      </c>
      <c r="K29" s="10">
        <v>0</v>
      </c>
      <c r="L29" s="10">
        <v>39</v>
      </c>
      <c r="M29" s="10">
        <v>0</v>
      </c>
      <c r="N29" s="10">
        <v>14</v>
      </c>
      <c r="O29" s="10">
        <v>0</v>
      </c>
      <c r="P29" s="10">
        <v>0</v>
      </c>
      <c r="Q29" s="10">
        <v>29</v>
      </c>
      <c r="R29" s="10">
        <v>7</v>
      </c>
      <c r="S29" s="10">
        <v>0</v>
      </c>
      <c r="T29" s="10">
        <v>0</v>
      </c>
      <c r="U29" s="10">
        <v>0</v>
      </c>
      <c r="V29" s="10">
        <v>10</v>
      </c>
      <c r="W29" s="10">
        <v>7</v>
      </c>
      <c r="X29" s="10">
        <v>0</v>
      </c>
      <c r="Y29" s="10">
        <v>6</v>
      </c>
      <c r="Z29" s="10">
        <v>34</v>
      </c>
      <c r="AA29" s="10">
        <v>0</v>
      </c>
      <c r="AB29" s="10">
        <v>0</v>
      </c>
      <c r="AC29" s="10">
        <v>10</v>
      </c>
      <c r="AD29" s="10">
        <v>19</v>
      </c>
      <c r="AE29" s="10">
        <v>0</v>
      </c>
      <c r="AF29" s="10">
        <v>0</v>
      </c>
      <c r="AG29" s="10">
        <v>0</v>
      </c>
      <c r="AH29" s="10">
        <f t="shared" si="1"/>
        <v>190</v>
      </c>
      <c r="AI29" s="10">
        <f t="shared" si="0"/>
        <v>75</v>
      </c>
    </row>
    <row r="30" spans="1:35" x14ac:dyDescent="0.25">
      <c r="A30" s="11"/>
      <c r="B30" s="27"/>
      <c r="C30" s="13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</row>
    <row r="31" spans="1:35" x14ac:dyDescent="0.25">
      <c r="A31" s="11" t="s">
        <v>37</v>
      </c>
      <c r="B31" s="14" t="s">
        <v>38</v>
      </c>
      <c r="C31" s="13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</row>
    <row r="32" spans="1:35" x14ac:dyDescent="0.25">
      <c r="A32" s="11"/>
      <c r="B32" s="27" t="s">
        <v>39</v>
      </c>
      <c r="C32" s="13" t="s">
        <v>40</v>
      </c>
      <c r="D32" s="10">
        <v>257</v>
      </c>
      <c r="E32" s="10">
        <v>92</v>
      </c>
      <c r="F32" s="10">
        <v>0</v>
      </c>
      <c r="G32" s="10">
        <v>699</v>
      </c>
      <c r="H32" s="10">
        <v>1132</v>
      </c>
      <c r="I32" s="10">
        <v>0</v>
      </c>
      <c r="J32" s="10">
        <v>1058</v>
      </c>
      <c r="K32" s="10">
        <v>0</v>
      </c>
      <c r="L32" s="10">
        <v>1174</v>
      </c>
      <c r="M32" s="10">
        <v>0</v>
      </c>
      <c r="N32" s="10">
        <v>457</v>
      </c>
      <c r="O32" s="10">
        <v>0</v>
      </c>
      <c r="P32" s="10">
        <v>0</v>
      </c>
      <c r="Q32" s="10">
        <v>593</v>
      </c>
      <c r="R32" s="10">
        <v>268</v>
      </c>
      <c r="S32" s="10">
        <v>0</v>
      </c>
      <c r="T32" s="10">
        <v>0</v>
      </c>
      <c r="U32" s="10">
        <v>0</v>
      </c>
      <c r="V32" s="10">
        <v>268</v>
      </c>
      <c r="W32" s="10">
        <v>76</v>
      </c>
      <c r="X32" s="10">
        <v>0</v>
      </c>
      <c r="Y32" s="10">
        <v>150</v>
      </c>
      <c r="Z32" s="10">
        <v>1140</v>
      </c>
      <c r="AA32" s="10">
        <v>0</v>
      </c>
      <c r="AB32" s="10">
        <v>0</v>
      </c>
      <c r="AC32" s="10">
        <v>314</v>
      </c>
      <c r="AD32" s="10">
        <v>529</v>
      </c>
      <c r="AE32" s="10">
        <v>0</v>
      </c>
      <c r="AF32" s="10">
        <v>0</v>
      </c>
      <c r="AG32" s="10">
        <v>0</v>
      </c>
      <c r="AH32" s="10">
        <f t="shared" si="1"/>
        <v>6283</v>
      </c>
      <c r="AI32" s="10">
        <f t="shared" si="0"/>
        <v>1924</v>
      </c>
    </row>
    <row r="33" spans="1:35" x14ac:dyDescent="0.25">
      <c r="A33" s="11"/>
      <c r="B33" s="27" t="s">
        <v>41</v>
      </c>
      <c r="C33" s="13" t="s">
        <v>42</v>
      </c>
      <c r="D33" s="10">
        <v>151</v>
      </c>
      <c r="E33" s="10">
        <v>50</v>
      </c>
      <c r="F33" s="10">
        <v>0</v>
      </c>
      <c r="G33" s="10">
        <v>790</v>
      </c>
      <c r="H33" s="10">
        <v>1137</v>
      </c>
      <c r="I33" s="10">
        <v>0</v>
      </c>
      <c r="J33" s="10">
        <v>694</v>
      </c>
      <c r="K33" s="10">
        <v>0</v>
      </c>
      <c r="L33" s="10">
        <v>236</v>
      </c>
      <c r="M33" s="10">
        <v>0</v>
      </c>
      <c r="N33" s="10">
        <v>449</v>
      </c>
      <c r="O33" s="10">
        <v>0</v>
      </c>
      <c r="P33" s="10">
        <v>0</v>
      </c>
      <c r="Q33" s="10">
        <v>0</v>
      </c>
      <c r="R33" s="10">
        <v>91</v>
      </c>
      <c r="S33" s="10">
        <v>0</v>
      </c>
      <c r="T33" s="10">
        <v>0</v>
      </c>
      <c r="U33" s="10">
        <v>0</v>
      </c>
      <c r="V33" s="10">
        <v>0</v>
      </c>
      <c r="W33" s="10">
        <v>161</v>
      </c>
      <c r="X33" s="10">
        <v>0</v>
      </c>
      <c r="Y33" s="10">
        <v>125</v>
      </c>
      <c r="Z33" s="10">
        <v>1042</v>
      </c>
      <c r="AA33" s="10">
        <v>0</v>
      </c>
      <c r="AB33" s="10">
        <v>0</v>
      </c>
      <c r="AC33" s="10">
        <v>434</v>
      </c>
      <c r="AD33" s="10">
        <v>459</v>
      </c>
      <c r="AE33" s="10">
        <v>0</v>
      </c>
      <c r="AF33" s="10">
        <v>0</v>
      </c>
      <c r="AG33" s="10">
        <v>0</v>
      </c>
      <c r="AH33" s="10">
        <f t="shared" si="1"/>
        <v>4259</v>
      </c>
      <c r="AI33" s="10">
        <f t="shared" si="0"/>
        <v>1560</v>
      </c>
    </row>
    <row r="34" spans="1:35" x14ac:dyDescent="0.25">
      <c r="A34" s="11"/>
      <c r="B34" s="27"/>
      <c r="C34" s="13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</row>
    <row r="35" spans="1:35" x14ac:dyDescent="0.25">
      <c r="A35" s="11" t="s">
        <v>43</v>
      </c>
      <c r="B35" s="14" t="s">
        <v>44</v>
      </c>
      <c r="C35" s="13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</row>
    <row r="36" spans="1:35" x14ac:dyDescent="0.25">
      <c r="A36" s="11"/>
      <c r="B36" s="27" t="s">
        <v>15</v>
      </c>
      <c r="C36" s="13" t="s">
        <v>45</v>
      </c>
      <c r="D36" s="10">
        <v>14</v>
      </c>
      <c r="E36" s="10">
        <v>0</v>
      </c>
      <c r="F36" s="10">
        <v>0</v>
      </c>
      <c r="G36" s="10">
        <v>790</v>
      </c>
      <c r="H36" s="10">
        <v>1137</v>
      </c>
      <c r="I36" s="10">
        <v>0</v>
      </c>
      <c r="J36" s="10">
        <v>694</v>
      </c>
      <c r="K36" s="10">
        <v>0</v>
      </c>
      <c r="L36" s="10">
        <v>236</v>
      </c>
      <c r="M36" s="10">
        <v>0</v>
      </c>
      <c r="N36" s="10">
        <v>449</v>
      </c>
      <c r="O36" s="10">
        <v>0</v>
      </c>
      <c r="P36" s="10">
        <v>0</v>
      </c>
      <c r="Q36" s="10">
        <v>0</v>
      </c>
      <c r="R36" s="10">
        <v>91</v>
      </c>
      <c r="S36" s="10">
        <v>0</v>
      </c>
      <c r="T36" s="10">
        <v>0</v>
      </c>
      <c r="U36" s="10">
        <v>0</v>
      </c>
      <c r="V36" s="10">
        <v>0</v>
      </c>
      <c r="W36" s="10">
        <v>161</v>
      </c>
      <c r="X36" s="10">
        <v>0</v>
      </c>
      <c r="Y36" s="10">
        <v>0</v>
      </c>
      <c r="Z36" s="10">
        <v>1042</v>
      </c>
      <c r="AA36" s="10">
        <v>0</v>
      </c>
      <c r="AB36" s="10">
        <v>0</v>
      </c>
      <c r="AC36" s="10">
        <v>434</v>
      </c>
      <c r="AD36" s="10">
        <v>2</v>
      </c>
      <c r="AE36" s="10">
        <v>0</v>
      </c>
      <c r="AF36" s="10">
        <v>0</v>
      </c>
      <c r="AG36" s="10">
        <v>0</v>
      </c>
      <c r="AH36" s="10">
        <f t="shared" si="1"/>
        <v>3665</v>
      </c>
      <c r="AI36" s="10">
        <f t="shared" si="0"/>
        <v>1385</v>
      </c>
    </row>
    <row r="37" spans="1:35" x14ac:dyDescent="0.25">
      <c r="A37" s="11"/>
      <c r="B37" s="27" t="s">
        <v>17</v>
      </c>
      <c r="C37" s="13" t="s">
        <v>46</v>
      </c>
      <c r="D37" s="10">
        <v>137</v>
      </c>
      <c r="E37" s="10">
        <v>50</v>
      </c>
      <c r="F37" s="10">
        <v>0</v>
      </c>
      <c r="G37" s="10">
        <v>0</v>
      </c>
      <c r="H37" s="10">
        <v>0</v>
      </c>
      <c r="I37" s="10">
        <v>0</v>
      </c>
      <c r="J37" s="10">
        <v>0</v>
      </c>
      <c r="K37" s="10">
        <v>0</v>
      </c>
      <c r="L37" s="10">
        <v>0</v>
      </c>
      <c r="M37" s="10">
        <v>0</v>
      </c>
      <c r="N37" s="10">
        <v>0</v>
      </c>
      <c r="O37" s="10">
        <v>0</v>
      </c>
      <c r="P37" s="10">
        <v>0</v>
      </c>
      <c r="Q37" s="10">
        <v>0</v>
      </c>
      <c r="R37" s="10">
        <v>0</v>
      </c>
      <c r="S37" s="10">
        <v>0</v>
      </c>
      <c r="T37" s="10">
        <v>0</v>
      </c>
      <c r="U37" s="10">
        <v>0</v>
      </c>
      <c r="V37" s="10">
        <v>0</v>
      </c>
      <c r="W37" s="10">
        <v>0</v>
      </c>
      <c r="X37" s="10">
        <v>0</v>
      </c>
      <c r="Y37" s="10">
        <v>125</v>
      </c>
      <c r="Z37" s="10">
        <v>0</v>
      </c>
      <c r="AA37" s="10">
        <v>0</v>
      </c>
      <c r="AB37" s="10">
        <v>0</v>
      </c>
      <c r="AC37" s="10">
        <v>0</v>
      </c>
      <c r="AD37" s="10">
        <v>457</v>
      </c>
      <c r="AE37" s="10">
        <v>0</v>
      </c>
      <c r="AF37" s="10">
        <v>0</v>
      </c>
      <c r="AG37" s="10">
        <v>0</v>
      </c>
      <c r="AH37" s="10">
        <f t="shared" si="1"/>
        <v>594</v>
      </c>
      <c r="AI37" s="10">
        <f t="shared" si="0"/>
        <v>175</v>
      </c>
    </row>
    <row r="38" spans="1:35" x14ac:dyDescent="0.25">
      <c r="A38" s="11"/>
      <c r="B38" s="27"/>
      <c r="C38" s="13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</row>
    <row r="39" spans="1:35" x14ac:dyDescent="0.25">
      <c r="A39" s="11" t="s">
        <v>47</v>
      </c>
      <c r="B39" s="14" t="s">
        <v>48</v>
      </c>
      <c r="C39" s="13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</row>
    <row r="40" spans="1:35" x14ac:dyDescent="0.25">
      <c r="A40" s="11"/>
      <c r="B40" s="27" t="s">
        <v>15</v>
      </c>
      <c r="C40" s="13" t="s">
        <v>49</v>
      </c>
      <c r="D40" s="10">
        <v>0</v>
      </c>
      <c r="E40" s="10">
        <v>0</v>
      </c>
      <c r="F40" s="10">
        <v>0</v>
      </c>
      <c r="G40" s="10">
        <v>0</v>
      </c>
      <c r="H40" s="10">
        <v>0</v>
      </c>
      <c r="I40" s="10">
        <v>0</v>
      </c>
      <c r="J40" s="10">
        <v>0</v>
      </c>
      <c r="K40" s="10">
        <v>0</v>
      </c>
      <c r="L40" s="10">
        <v>0</v>
      </c>
      <c r="M40" s="10">
        <v>0</v>
      </c>
      <c r="N40" s="10">
        <v>0</v>
      </c>
      <c r="O40" s="10">
        <v>0</v>
      </c>
      <c r="P40" s="10">
        <v>0</v>
      </c>
      <c r="Q40" s="10">
        <v>0</v>
      </c>
      <c r="R40" s="10">
        <v>0</v>
      </c>
      <c r="S40" s="10">
        <v>0</v>
      </c>
      <c r="T40" s="10">
        <v>0</v>
      </c>
      <c r="U40" s="10">
        <v>0</v>
      </c>
      <c r="V40" s="10">
        <v>0</v>
      </c>
      <c r="W40" s="10">
        <v>0</v>
      </c>
      <c r="X40" s="10">
        <v>0</v>
      </c>
      <c r="Y40" s="10">
        <v>0</v>
      </c>
      <c r="Z40" s="10">
        <v>0</v>
      </c>
      <c r="AA40" s="10">
        <v>0</v>
      </c>
      <c r="AB40" s="10">
        <v>0</v>
      </c>
      <c r="AC40" s="10">
        <v>0</v>
      </c>
      <c r="AD40" s="10">
        <v>0</v>
      </c>
      <c r="AE40" s="10">
        <v>0</v>
      </c>
      <c r="AF40" s="10">
        <v>0</v>
      </c>
      <c r="AG40" s="10">
        <v>0</v>
      </c>
      <c r="AH40" s="10">
        <f t="shared" si="1"/>
        <v>0</v>
      </c>
      <c r="AI40" s="10">
        <f t="shared" si="0"/>
        <v>0</v>
      </c>
    </row>
    <row r="41" spans="1:35" x14ac:dyDescent="0.25">
      <c r="A41" s="11"/>
      <c r="B41" s="27" t="s">
        <v>17</v>
      </c>
      <c r="C41" s="13" t="s">
        <v>50</v>
      </c>
      <c r="D41" s="10">
        <v>1</v>
      </c>
      <c r="E41" s="10">
        <v>0</v>
      </c>
      <c r="F41" s="10">
        <v>0</v>
      </c>
      <c r="G41" s="10">
        <v>0</v>
      </c>
      <c r="H41" s="10">
        <v>0</v>
      </c>
      <c r="I41" s="10">
        <v>0</v>
      </c>
      <c r="J41" s="10">
        <v>0</v>
      </c>
      <c r="K41" s="10">
        <v>0</v>
      </c>
      <c r="L41" s="10">
        <v>0</v>
      </c>
      <c r="M41" s="10">
        <v>0</v>
      </c>
      <c r="N41" s="10">
        <v>0</v>
      </c>
      <c r="O41" s="10">
        <v>0</v>
      </c>
      <c r="P41" s="10">
        <v>0</v>
      </c>
      <c r="Q41" s="10">
        <v>0</v>
      </c>
      <c r="R41" s="10">
        <v>10</v>
      </c>
      <c r="S41" s="10">
        <v>0</v>
      </c>
      <c r="T41" s="10">
        <v>0</v>
      </c>
      <c r="U41" s="10">
        <v>0</v>
      </c>
      <c r="V41" s="10">
        <v>0</v>
      </c>
      <c r="W41" s="10">
        <v>0</v>
      </c>
      <c r="X41" s="10">
        <v>0</v>
      </c>
      <c r="Y41" s="10">
        <v>0</v>
      </c>
      <c r="Z41" s="10">
        <v>0</v>
      </c>
      <c r="AA41" s="10">
        <v>0</v>
      </c>
      <c r="AB41" s="10">
        <v>0</v>
      </c>
      <c r="AC41" s="10">
        <v>0</v>
      </c>
      <c r="AD41" s="10">
        <v>0</v>
      </c>
      <c r="AE41" s="10">
        <v>0</v>
      </c>
      <c r="AF41" s="10">
        <v>0</v>
      </c>
      <c r="AG41" s="10">
        <v>0</v>
      </c>
      <c r="AH41" s="10">
        <f t="shared" si="1"/>
        <v>11</v>
      </c>
      <c r="AI41" s="10">
        <f t="shared" si="0"/>
        <v>0</v>
      </c>
    </row>
    <row r="42" spans="1:35" x14ac:dyDescent="0.25">
      <c r="A42" s="11"/>
      <c r="B42" s="27" t="s">
        <v>19</v>
      </c>
      <c r="C42" s="13" t="s">
        <v>51</v>
      </c>
      <c r="D42" s="10">
        <v>1</v>
      </c>
      <c r="E42" s="10">
        <v>0</v>
      </c>
      <c r="F42" s="10">
        <v>0</v>
      </c>
      <c r="G42" s="10">
        <v>0</v>
      </c>
      <c r="H42" s="10">
        <v>0</v>
      </c>
      <c r="I42" s="10">
        <v>0</v>
      </c>
      <c r="J42" s="10">
        <v>0</v>
      </c>
      <c r="K42" s="10">
        <v>0</v>
      </c>
      <c r="L42" s="10">
        <v>0</v>
      </c>
      <c r="M42" s="10">
        <v>0</v>
      </c>
      <c r="N42" s="10">
        <v>0</v>
      </c>
      <c r="O42" s="10">
        <v>0</v>
      </c>
      <c r="P42" s="10">
        <v>0</v>
      </c>
      <c r="Q42" s="10">
        <v>0</v>
      </c>
      <c r="R42" s="10">
        <v>0</v>
      </c>
      <c r="S42" s="10">
        <v>0</v>
      </c>
      <c r="T42" s="10">
        <v>0</v>
      </c>
      <c r="U42" s="10">
        <v>0</v>
      </c>
      <c r="V42" s="10">
        <v>0</v>
      </c>
      <c r="W42" s="10">
        <v>0</v>
      </c>
      <c r="X42" s="10">
        <v>0</v>
      </c>
      <c r="Y42" s="10">
        <v>0</v>
      </c>
      <c r="Z42" s="10">
        <v>0</v>
      </c>
      <c r="AA42" s="10">
        <v>0</v>
      </c>
      <c r="AB42" s="10">
        <v>0</v>
      </c>
      <c r="AC42" s="10">
        <v>0</v>
      </c>
      <c r="AD42" s="10">
        <v>0</v>
      </c>
      <c r="AE42" s="10">
        <v>0</v>
      </c>
      <c r="AF42" s="10">
        <v>0</v>
      </c>
      <c r="AG42" s="10">
        <v>0</v>
      </c>
      <c r="AH42" s="10">
        <f t="shared" si="1"/>
        <v>1</v>
      </c>
      <c r="AI42" s="10">
        <f t="shared" si="0"/>
        <v>0</v>
      </c>
    </row>
    <row r="43" spans="1:35" x14ac:dyDescent="0.25">
      <c r="A43" s="11"/>
      <c r="B43" s="27" t="s">
        <v>26</v>
      </c>
      <c r="C43" s="13" t="s">
        <v>52</v>
      </c>
      <c r="D43" s="10">
        <v>2</v>
      </c>
      <c r="E43" s="10">
        <v>1</v>
      </c>
      <c r="F43" s="10">
        <v>0</v>
      </c>
      <c r="G43" s="10">
        <v>0</v>
      </c>
      <c r="H43" s="10">
        <v>0</v>
      </c>
      <c r="I43" s="10">
        <v>0</v>
      </c>
      <c r="J43" s="10">
        <v>0</v>
      </c>
      <c r="K43" s="10">
        <v>0</v>
      </c>
      <c r="L43" s="10">
        <v>0</v>
      </c>
      <c r="M43" s="10">
        <v>0</v>
      </c>
      <c r="N43" s="10">
        <v>3</v>
      </c>
      <c r="O43" s="10">
        <v>0</v>
      </c>
      <c r="P43" s="10">
        <v>0</v>
      </c>
      <c r="Q43" s="10">
        <v>0</v>
      </c>
      <c r="R43" s="10">
        <v>0</v>
      </c>
      <c r="S43" s="10">
        <v>0</v>
      </c>
      <c r="T43" s="10">
        <v>0</v>
      </c>
      <c r="U43" s="10">
        <v>0</v>
      </c>
      <c r="V43" s="10">
        <v>0</v>
      </c>
      <c r="W43" s="10">
        <v>0</v>
      </c>
      <c r="X43" s="10">
        <v>0</v>
      </c>
      <c r="Y43" s="10">
        <v>0</v>
      </c>
      <c r="Z43" s="10">
        <v>0</v>
      </c>
      <c r="AA43" s="10">
        <v>0</v>
      </c>
      <c r="AB43" s="10">
        <v>0</v>
      </c>
      <c r="AC43" s="10">
        <v>2</v>
      </c>
      <c r="AD43" s="10">
        <v>0</v>
      </c>
      <c r="AE43" s="10">
        <v>0</v>
      </c>
      <c r="AF43" s="10">
        <v>0</v>
      </c>
      <c r="AG43" s="10">
        <v>0</v>
      </c>
      <c r="AH43" s="10">
        <f t="shared" si="1"/>
        <v>5</v>
      </c>
      <c r="AI43" s="10">
        <f t="shared" si="0"/>
        <v>3</v>
      </c>
    </row>
    <row r="44" spans="1:35" x14ac:dyDescent="0.25">
      <c r="A44" s="11"/>
      <c r="B44" s="27" t="s">
        <v>28</v>
      </c>
      <c r="C44" s="13" t="s">
        <v>53</v>
      </c>
      <c r="D44" s="10">
        <v>3</v>
      </c>
      <c r="E44" s="10">
        <v>0</v>
      </c>
      <c r="F44" s="10">
        <v>0</v>
      </c>
      <c r="G44" s="10">
        <v>1</v>
      </c>
      <c r="H44" s="10">
        <v>2</v>
      </c>
      <c r="I44" s="10">
        <v>0</v>
      </c>
      <c r="J44" s="10">
        <v>1</v>
      </c>
      <c r="K44" s="10">
        <v>0</v>
      </c>
      <c r="L44" s="10">
        <v>0</v>
      </c>
      <c r="M44" s="10">
        <v>0</v>
      </c>
      <c r="N44" s="10">
        <v>1</v>
      </c>
      <c r="O44" s="10">
        <v>0</v>
      </c>
      <c r="P44" s="10">
        <v>0</v>
      </c>
      <c r="Q44" s="10">
        <v>0</v>
      </c>
      <c r="R44" s="10">
        <v>0</v>
      </c>
      <c r="S44" s="10">
        <v>0</v>
      </c>
      <c r="T44" s="10">
        <v>0</v>
      </c>
      <c r="U44" s="10">
        <v>0</v>
      </c>
      <c r="V44" s="10">
        <v>0</v>
      </c>
      <c r="W44" s="10">
        <v>0</v>
      </c>
      <c r="X44" s="10">
        <v>0</v>
      </c>
      <c r="Y44" s="10">
        <v>0</v>
      </c>
      <c r="Z44" s="10">
        <v>1</v>
      </c>
      <c r="AA44" s="10">
        <v>0</v>
      </c>
      <c r="AB44" s="10">
        <v>0</v>
      </c>
      <c r="AC44" s="10">
        <v>0</v>
      </c>
      <c r="AD44" s="10">
        <v>5</v>
      </c>
      <c r="AE44" s="10">
        <v>0</v>
      </c>
      <c r="AF44" s="10">
        <v>0</v>
      </c>
      <c r="AG44" s="10">
        <v>0</v>
      </c>
      <c r="AH44" s="10">
        <f t="shared" si="1"/>
        <v>13</v>
      </c>
      <c r="AI44" s="10">
        <f t="shared" si="0"/>
        <v>1</v>
      </c>
    </row>
    <row r="45" spans="1:35" x14ac:dyDescent="0.25">
      <c r="A45" s="11"/>
      <c r="B45" s="27" t="s">
        <v>54</v>
      </c>
      <c r="C45" s="13" t="s">
        <v>55</v>
      </c>
      <c r="D45" s="10">
        <v>6</v>
      </c>
      <c r="E45" s="10">
        <v>5</v>
      </c>
      <c r="F45" s="10">
        <v>0</v>
      </c>
      <c r="G45" s="10">
        <v>0</v>
      </c>
      <c r="H45" s="10">
        <v>0</v>
      </c>
      <c r="I45" s="10">
        <v>0</v>
      </c>
      <c r="J45" s="10">
        <v>0</v>
      </c>
      <c r="K45" s="10">
        <v>0</v>
      </c>
      <c r="L45" s="10">
        <v>0</v>
      </c>
      <c r="M45" s="10">
        <v>0</v>
      </c>
      <c r="N45" s="10">
        <v>5</v>
      </c>
      <c r="O45" s="10">
        <v>0</v>
      </c>
      <c r="P45" s="10">
        <v>0</v>
      </c>
      <c r="Q45" s="10">
        <v>0</v>
      </c>
      <c r="R45" s="10">
        <v>0</v>
      </c>
      <c r="S45" s="10">
        <v>0</v>
      </c>
      <c r="T45" s="10">
        <v>0</v>
      </c>
      <c r="U45" s="10">
        <v>0</v>
      </c>
      <c r="V45" s="10">
        <v>0</v>
      </c>
      <c r="W45" s="10">
        <v>0</v>
      </c>
      <c r="X45" s="10">
        <v>0</v>
      </c>
      <c r="Y45" s="10">
        <v>0</v>
      </c>
      <c r="Z45" s="10">
        <v>0</v>
      </c>
      <c r="AA45" s="10">
        <v>0</v>
      </c>
      <c r="AB45" s="10">
        <v>0</v>
      </c>
      <c r="AC45" s="10">
        <v>7</v>
      </c>
      <c r="AD45" s="10">
        <v>0</v>
      </c>
      <c r="AE45" s="10">
        <v>0</v>
      </c>
      <c r="AF45" s="10">
        <v>0</v>
      </c>
      <c r="AG45" s="10">
        <v>0</v>
      </c>
      <c r="AH45" s="10">
        <f t="shared" si="1"/>
        <v>11</v>
      </c>
      <c r="AI45" s="10">
        <f t="shared" si="0"/>
        <v>12</v>
      </c>
    </row>
    <row r="46" spans="1:35" x14ac:dyDescent="0.25">
      <c r="A46" s="11"/>
      <c r="B46" s="27" t="s">
        <v>56</v>
      </c>
      <c r="C46" s="13" t="s">
        <v>57</v>
      </c>
      <c r="D46" s="10">
        <v>9</v>
      </c>
      <c r="E46" s="10">
        <v>1</v>
      </c>
      <c r="F46" s="10">
        <v>0</v>
      </c>
      <c r="G46" s="10">
        <v>0</v>
      </c>
      <c r="H46" s="10">
        <v>1</v>
      </c>
      <c r="I46" s="10">
        <v>0</v>
      </c>
      <c r="J46" s="10">
        <v>0</v>
      </c>
      <c r="K46" s="10">
        <v>0</v>
      </c>
      <c r="L46" s="10">
        <v>0</v>
      </c>
      <c r="M46" s="10">
        <v>0</v>
      </c>
      <c r="N46" s="10">
        <v>23</v>
      </c>
      <c r="O46" s="10">
        <v>0</v>
      </c>
      <c r="P46" s="10">
        <v>0</v>
      </c>
      <c r="Q46" s="10">
        <v>0</v>
      </c>
      <c r="R46" s="10">
        <v>0</v>
      </c>
      <c r="S46" s="10">
        <v>0</v>
      </c>
      <c r="T46" s="10">
        <v>0</v>
      </c>
      <c r="U46" s="10">
        <v>0</v>
      </c>
      <c r="V46" s="10">
        <v>0</v>
      </c>
      <c r="W46" s="10">
        <v>0</v>
      </c>
      <c r="X46" s="10">
        <v>0</v>
      </c>
      <c r="Y46" s="10">
        <v>0</v>
      </c>
      <c r="Z46" s="10">
        <v>0</v>
      </c>
      <c r="AA46" s="10">
        <v>0</v>
      </c>
      <c r="AB46" s="10">
        <v>0</v>
      </c>
      <c r="AC46" s="10">
        <v>7</v>
      </c>
      <c r="AD46" s="10">
        <v>0</v>
      </c>
      <c r="AE46" s="10">
        <v>0</v>
      </c>
      <c r="AF46" s="10">
        <v>0</v>
      </c>
      <c r="AG46" s="10">
        <v>0</v>
      </c>
      <c r="AH46" s="10">
        <f t="shared" si="1"/>
        <v>33</v>
      </c>
      <c r="AI46" s="10">
        <f t="shared" si="0"/>
        <v>8</v>
      </c>
    </row>
    <row r="47" spans="1:35" x14ac:dyDescent="0.25">
      <c r="A47" s="11"/>
      <c r="B47" s="27" t="s">
        <v>58</v>
      </c>
      <c r="C47" s="13" t="s">
        <v>59</v>
      </c>
      <c r="D47" s="10">
        <v>66</v>
      </c>
      <c r="E47" s="10">
        <v>29</v>
      </c>
      <c r="F47" s="10">
        <v>0</v>
      </c>
      <c r="G47" s="10">
        <v>28</v>
      </c>
      <c r="H47" s="10">
        <v>41</v>
      </c>
      <c r="I47" s="10">
        <v>0</v>
      </c>
      <c r="J47" s="10">
        <v>25</v>
      </c>
      <c r="K47" s="10">
        <v>0</v>
      </c>
      <c r="L47" s="10">
        <v>15</v>
      </c>
      <c r="M47" s="10">
        <v>0</v>
      </c>
      <c r="N47" s="10">
        <v>4</v>
      </c>
      <c r="O47" s="10">
        <v>0</v>
      </c>
      <c r="P47" s="10">
        <v>0</v>
      </c>
      <c r="Q47" s="10">
        <v>11</v>
      </c>
      <c r="R47" s="10">
        <v>0</v>
      </c>
      <c r="S47" s="10">
        <v>0</v>
      </c>
      <c r="T47" s="10">
        <v>0</v>
      </c>
      <c r="U47" s="10">
        <v>0</v>
      </c>
      <c r="V47" s="10">
        <v>4</v>
      </c>
      <c r="W47" s="10">
        <v>8</v>
      </c>
      <c r="X47" s="10">
        <v>0</v>
      </c>
      <c r="Y47" s="10">
        <v>23</v>
      </c>
      <c r="Z47" s="10">
        <v>50</v>
      </c>
      <c r="AA47" s="10">
        <v>0</v>
      </c>
      <c r="AB47" s="10">
        <v>0</v>
      </c>
      <c r="AC47" s="10">
        <v>3</v>
      </c>
      <c r="AD47" s="10">
        <v>71</v>
      </c>
      <c r="AE47" s="10">
        <v>0</v>
      </c>
      <c r="AF47" s="10">
        <v>0</v>
      </c>
      <c r="AG47" s="10">
        <v>0</v>
      </c>
      <c r="AH47" s="10">
        <f t="shared" si="1"/>
        <v>276</v>
      </c>
      <c r="AI47" s="10">
        <f t="shared" si="0"/>
        <v>102</v>
      </c>
    </row>
    <row r="48" spans="1:35" x14ac:dyDescent="0.25">
      <c r="A48" s="11"/>
      <c r="B48" s="27" t="s">
        <v>60</v>
      </c>
      <c r="C48" s="13" t="s">
        <v>61</v>
      </c>
      <c r="D48" s="10">
        <v>21</v>
      </c>
      <c r="E48" s="10">
        <v>6</v>
      </c>
      <c r="F48" s="10">
        <v>0</v>
      </c>
      <c r="G48" s="10">
        <v>9</v>
      </c>
      <c r="H48" s="10">
        <v>14</v>
      </c>
      <c r="I48" s="10">
        <v>0</v>
      </c>
      <c r="J48" s="10">
        <v>27</v>
      </c>
      <c r="K48" s="10">
        <v>0</v>
      </c>
      <c r="L48" s="10">
        <v>25</v>
      </c>
      <c r="M48" s="10">
        <v>0</v>
      </c>
      <c r="N48" s="10">
        <v>0</v>
      </c>
      <c r="O48" s="10">
        <v>0</v>
      </c>
      <c r="P48" s="10">
        <v>0</v>
      </c>
      <c r="Q48" s="10">
        <v>18</v>
      </c>
      <c r="R48" s="10">
        <v>0</v>
      </c>
      <c r="S48" s="10">
        <v>0</v>
      </c>
      <c r="T48" s="10">
        <v>0</v>
      </c>
      <c r="U48" s="10">
        <v>0</v>
      </c>
      <c r="V48" s="10">
        <v>6</v>
      </c>
      <c r="W48" s="10">
        <v>0</v>
      </c>
      <c r="X48" s="10">
        <v>0</v>
      </c>
      <c r="Y48" s="10">
        <v>5</v>
      </c>
      <c r="Z48" s="10">
        <v>9</v>
      </c>
      <c r="AA48" s="10">
        <v>0</v>
      </c>
      <c r="AB48" s="10">
        <v>0</v>
      </c>
      <c r="AC48" s="10">
        <v>2</v>
      </c>
      <c r="AD48" s="10">
        <v>21</v>
      </c>
      <c r="AE48" s="10">
        <v>0</v>
      </c>
      <c r="AF48" s="10">
        <v>0</v>
      </c>
      <c r="AG48" s="10">
        <v>0</v>
      </c>
      <c r="AH48" s="10">
        <f t="shared" si="1"/>
        <v>123</v>
      </c>
      <c r="AI48" s="10">
        <f t="shared" si="0"/>
        <v>40</v>
      </c>
    </row>
    <row r="49" spans="1:35" x14ac:dyDescent="0.25">
      <c r="A49" s="11"/>
      <c r="B49" s="27"/>
      <c r="C49" s="13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</row>
    <row r="50" spans="1:35" x14ac:dyDescent="0.25">
      <c r="A50" s="11" t="s">
        <v>62</v>
      </c>
      <c r="B50" s="14" t="s">
        <v>63</v>
      </c>
      <c r="C50" s="13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</row>
    <row r="51" spans="1:35" x14ac:dyDescent="0.25">
      <c r="A51" s="11"/>
      <c r="B51" s="27" t="s">
        <v>15</v>
      </c>
      <c r="C51" s="13" t="s">
        <v>64</v>
      </c>
      <c r="D51" s="10">
        <v>34</v>
      </c>
      <c r="E51" s="10">
        <v>22</v>
      </c>
      <c r="F51" s="10">
        <v>0</v>
      </c>
      <c r="G51" s="10">
        <v>7</v>
      </c>
      <c r="H51" s="10">
        <v>11</v>
      </c>
      <c r="I51" s="10">
        <v>0</v>
      </c>
      <c r="J51" s="10">
        <v>25</v>
      </c>
      <c r="K51" s="10">
        <v>0</v>
      </c>
      <c r="L51" s="10">
        <v>24</v>
      </c>
      <c r="M51" s="10">
        <v>0</v>
      </c>
      <c r="N51" s="10">
        <v>13</v>
      </c>
      <c r="O51" s="10">
        <v>0</v>
      </c>
      <c r="P51" s="10">
        <v>0</v>
      </c>
      <c r="Q51" s="10">
        <v>24</v>
      </c>
      <c r="R51" s="10">
        <v>5</v>
      </c>
      <c r="S51" s="10">
        <v>0</v>
      </c>
      <c r="T51" s="10">
        <v>0</v>
      </c>
      <c r="U51" s="10">
        <v>0</v>
      </c>
      <c r="V51" s="10">
        <v>6</v>
      </c>
      <c r="W51" s="10">
        <v>7</v>
      </c>
      <c r="X51" s="10">
        <v>0</v>
      </c>
      <c r="Y51" s="10">
        <v>16</v>
      </c>
      <c r="Z51" s="10">
        <v>19</v>
      </c>
      <c r="AA51" s="10">
        <v>0</v>
      </c>
      <c r="AB51" s="10">
        <v>0</v>
      </c>
      <c r="AC51" s="10">
        <v>9</v>
      </c>
      <c r="AD51" s="10">
        <v>27</v>
      </c>
      <c r="AE51" s="10">
        <v>0</v>
      </c>
      <c r="AF51" s="10">
        <v>0</v>
      </c>
      <c r="AG51" s="10">
        <v>0</v>
      </c>
      <c r="AH51" s="10">
        <f t="shared" si="1"/>
        <v>164</v>
      </c>
      <c r="AI51" s="10">
        <f t="shared" si="0"/>
        <v>85</v>
      </c>
    </row>
    <row r="52" spans="1:35" x14ac:dyDescent="0.25">
      <c r="A52" s="11"/>
      <c r="B52" s="27" t="s">
        <v>17</v>
      </c>
      <c r="C52" s="13" t="s">
        <v>65</v>
      </c>
      <c r="D52" s="10">
        <v>6</v>
      </c>
      <c r="E52" s="10">
        <v>3</v>
      </c>
      <c r="F52" s="10">
        <v>0</v>
      </c>
      <c r="G52" s="10">
        <v>5</v>
      </c>
      <c r="H52" s="10">
        <v>5</v>
      </c>
      <c r="I52" s="10">
        <v>0</v>
      </c>
      <c r="J52" s="10">
        <v>1</v>
      </c>
      <c r="K52" s="10">
        <v>0</v>
      </c>
      <c r="L52" s="10">
        <v>5</v>
      </c>
      <c r="M52" s="10">
        <v>0</v>
      </c>
      <c r="N52" s="10">
        <v>2</v>
      </c>
      <c r="O52" s="10">
        <v>0</v>
      </c>
      <c r="P52" s="10">
        <v>0</v>
      </c>
      <c r="Q52" s="10">
        <v>2</v>
      </c>
      <c r="R52" s="10">
        <v>0</v>
      </c>
      <c r="S52" s="10">
        <v>0</v>
      </c>
      <c r="T52" s="10">
        <v>0</v>
      </c>
      <c r="U52" s="10">
        <v>0</v>
      </c>
      <c r="V52" s="10">
        <v>0</v>
      </c>
      <c r="W52" s="10">
        <v>0</v>
      </c>
      <c r="X52" s="10">
        <v>0</v>
      </c>
      <c r="Y52" s="10">
        <v>2</v>
      </c>
      <c r="Z52" s="10">
        <v>3</v>
      </c>
      <c r="AA52" s="10">
        <v>0</v>
      </c>
      <c r="AB52" s="10">
        <v>0</v>
      </c>
      <c r="AC52" s="10">
        <v>1</v>
      </c>
      <c r="AD52" s="10">
        <v>5</v>
      </c>
      <c r="AE52" s="10">
        <v>0</v>
      </c>
      <c r="AF52" s="10">
        <v>0</v>
      </c>
      <c r="AG52" s="10">
        <v>0</v>
      </c>
      <c r="AH52" s="10">
        <f t="shared" si="1"/>
        <v>27</v>
      </c>
      <c r="AI52" s="10">
        <f t="shared" si="0"/>
        <v>13</v>
      </c>
    </row>
    <row r="53" spans="1:35" x14ac:dyDescent="0.25">
      <c r="A53" s="11"/>
      <c r="B53" s="27" t="s">
        <v>19</v>
      </c>
      <c r="C53" s="13" t="s">
        <v>66</v>
      </c>
      <c r="D53" s="10">
        <v>7</v>
      </c>
      <c r="E53" s="10">
        <v>2</v>
      </c>
      <c r="F53" s="10">
        <v>0</v>
      </c>
      <c r="G53" s="10">
        <v>1</v>
      </c>
      <c r="H53" s="10">
        <v>6</v>
      </c>
      <c r="I53" s="10">
        <v>0</v>
      </c>
      <c r="J53" s="10">
        <v>1</v>
      </c>
      <c r="K53" s="10">
        <v>0</v>
      </c>
      <c r="L53" s="10">
        <v>6</v>
      </c>
      <c r="M53" s="10">
        <v>0</v>
      </c>
      <c r="N53" s="10">
        <v>1</v>
      </c>
      <c r="O53" s="10">
        <v>0</v>
      </c>
      <c r="P53" s="10">
        <v>0</v>
      </c>
      <c r="Q53" s="10">
        <v>0</v>
      </c>
      <c r="R53" s="10">
        <v>0</v>
      </c>
      <c r="S53" s="10">
        <v>0</v>
      </c>
      <c r="T53" s="10">
        <v>0</v>
      </c>
      <c r="U53" s="10">
        <v>0</v>
      </c>
      <c r="V53" s="10">
        <v>2</v>
      </c>
      <c r="W53" s="10">
        <v>0</v>
      </c>
      <c r="X53" s="10">
        <v>0</v>
      </c>
      <c r="Y53" s="10">
        <v>1</v>
      </c>
      <c r="Z53" s="10">
        <v>3</v>
      </c>
      <c r="AA53" s="10">
        <v>0</v>
      </c>
      <c r="AB53" s="10">
        <v>0</v>
      </c>
      <c r="AC53" s="10">
        <v>0</v>
      </c>
      <c r="AD53" s="10">
        <v>6</v>
      </c>
      <c r="AE53" s="10">
        <v>0</v>
      </c>
      <c r="AF53" s="10">
        <v>0</v>
      </c>
      <c r="AG53" s="10">
        <v>0</v>
      </c>
      <c r="AH53" s="10">
        <f t="shared" si="1"/>
        <v>32</v>
      </c>
      <c r="AI53" s="10">
        <f t="shared" si="0"/>
        <v>4</v>
      </c>
    </row>
    <row r="54" spans="1:35" x14ac:dyDescent="0.25">
      <c r="A54" s="11"/>
      <c r="B54" s="27" t="s">
        <v>26</v>
      </c>
      <c r="C54" s="13" t="s">
        <v>67</v>
      </c>
      <c r="D54" s="10">
        <v>11</v>
      </c>
      <c r="E54" s="10">
        <v>2</v>
      </c>
      <c r="F54" s="10">
        <v>0</v>
      </c>
      <c r="G54" s="10">
        <v>1</v>
      </c>
      <c r="H54" s="10">
        <v>5</v>
      </c>
      <c r="I54" s="10">
        <v>0</v>
      </c>
      <c r="J54" s="10">
        <v>3</v>
      </c>
      <c r="K54" s="10">
        <v>0</v>
      </c>
      <c r="L54" s="10">
        <v>0</v>
      </c>
      <c r="M54" s="10">
        <v>0</v>
      </c>
      <c r="N54" s="10">
        <v>4</v>
      </c>
      <c r="O54" s="10">
        <v>0</v>
      </c>
      <c r="P54" s="10">
        <v>0</v>
      </c>
      <c r="Q54" s="10">
        <v>0</v>
      </c>
      <c r="R54" s="10">
        <v>1</v>
      </c>
      <c r="S54" s="10">
        <v>0</v>
      </c>
      <c r="T54" s="10">
        <v>0</v>
      </c>
      <c r="U54" s="10">
        <v>0</v>
      </c>
      <c r="V54" s="10">
        <v>0</v>
      </c>
      <c r="W54" s="10">
        <v>0</v>
      </c>
      <c r="X54" s="10">
        <v>0</v>
      </c>
      <c r="Y54" s="10">
        <v>1</v>
      </c>
      <c r="Z54" s="10">
        <v>4</v>
      </c>
      <c r="AA54" s="10">
        <v>0</v>
      </c>
      <c r="AB54" s="10">
        <v>0</v>
      </c>
      <c r="AC54" s="10">
        <v>0</v>
      </c>
      <c r="AD54" s="10">
        <v>11</v>
      </c>
      <c r="AE54" s="10">
        <v>0</v>
      </c>
      <c r="AF54" s="10">
        <v>0</v>
      </c>
      <c r="AG54" s="10">
        <v>0</v>
      </c>
      <c r="AH54" s="10">
        <f t="shared" si="1"/>
        <v>39</v>
      </c>
      <c r="AI54" s="10">
        <f t="shared" si="0"/>
        <v>4</v>
      </c>
    </row>
    <row r="55" spans="1:35" x14ac:dyDescent="0.25">
      <c r="A55" s="11"/>
      <c r="B55" s="27" t="s">
        <v>54</v>
      </c>
      <c r="C55" s="13" t="s">
        <v>68</v>
      </c>
      <c r="D55" s="10">
        <v>4</v>
      </c>
      <c r="E55" s="10">
        <v>1</v>
      </c>
      <c r="F55" s="10">
        <v>0</v>
      </c>
      <c r="G55" s="10">
        <v>2</v>
      </c>
      <c r="H55" s="10">
        <v>2</v>
      </c>
      <c r="I55" s="10">
        <v>0</v>
      </c>
      <c r="J55" s="10">
        <v>2</v>
      </c>
      <c r="K55" s="10">
        <v>0</v>
      </c>
      <c r="L55" s="10">
        <v>0</v>
      </c>
      <c r="M55" s="10">
        <v>0</v>
      </c>
      <c r="N55" s="10">
        <v>1</v>
      </c>
      <c r="O55" s="10">
        <v>0</v>
      </c>
      <c r="P55" s="10">
        <v>0</v>
      </c>
      <c r="Q55" s="10">
        <v>1</v>
      </c>
      <c r="R55" s="10">
        <v>0</v>
      </c>
      <c r="S55" s="10">
        <v>0</v>
      </c>
      <c r="T55" s="10">
        <v>0</v>
      </c>
      <c r="U55" s="10">
        <v>0</v>
      </c>
      <c r="V55" s="10">
        <v>1</v>
      </c>
      <c r="W55" s="10">
        <v>0</v>
      </c>
      <c r="X55" s="10">
        <v>0</v>
      </c>
      <c r="Y55" s="10">
        <v>1</v>
      </c>
      <c r="Z55" s="10">
        <v>2</v>
      </c>
      <c r="AA55" s="10">
        <v>0</v>
      </c>
      <c r="AB55" s="10">
        <v>0</v>
      </c>
      <c r="AC55" s="10">
        <v>1</v>
      </c>
      <c r="AD55" s="10">
        <v>5</v>
      </c>
      <c r="AE55" s="10">
        <v>0</v>
      </c>
      <c r="AF55" s="10">
        <v>0</v>
      </c>
      <c r="AG55" s="10">
        <v>0</v>
      </c>
      <c r="AH55" s="10">
        <f t="shared" si="1"/>
        <v>17</v>
      </c>
      <c r="AI55" s="10">
        <f t="shared" si="0"/>
        <v>6</v>
      </c>
    </row>
    <row r="56" spans="1:35" x14ac:dyDescent="0.25">
      <c r="A56" s="11"/>
      <c r="B56" s="27" t="s">
        <v>56</v>
      </c>
      <c r="C56" s="13" t="s">
        <v>69</v>
      </c>
      <c r="D56" s="10">
        <v>12</v>
      </c>
      <c r="E56" s="10">
        <v>3</v>
      </c>
      <c r="F56" s="10">
        <v>0</v>
      </c>
      <c r="G56" s="10">
        <v>7</v>
      </c>
      <c r="H56" s="10">
        <v>8</v>
      </c>
      <c r="I56" s="10">
        <v>0</v>
      </c>
      <c r="J56" s="10">
        <v>6</v>
      </c>
      <c r="K56" s="10">
        <v>0</v>
      </c>
      <c r="L56" s="10">
        <v>2</v>
      </c>
      <c r="M56" s="10">
        <v>0</v>
      </c>
      <c r="N56" s="10">
        <v>2</v>
      </c>
      <c r="O56" s="10">
        <v>0</v>
      </c>
      <c r="P56" s="10">
        <v>0</v>
      </c>
      <c r="Q56" s="10">
        <v>1</v>
      </c>
      <c r="R56" s="10">
        <v>1</v>
      </c>
      <c r="S56" s="10">
        <v>0</v>
      </c>
      <c r="T56" s="10">
        <v>0</v>
      </c>
      <c r="U56" s="10">
        <v>0</v>
      </c>
      <c r="V56" s="10">
        <v>0</v>
      </c>
      <c r="W56" s="10">
        <v>0</v>
      </c>
      <c r="X56" s="10">
        <v>0</v>
      </c>
      <c r="Y56" s="10">
        <v>1</v>
      </c>
      <c r="Z56" s="10">
        <v>7</v>
      </c>
      <c r="AA56" s="10">
        <v>0</v>
      </c>
      <c r="AB56" s="10">
        <v>0</v>
      </c>
      <c r="AC56" s="10">
        <v>5</v>
      </c>
      <c r="AD56" s="10">
        <v>14</v>
      </c>
      <c r="AE56" s="10">
        <v>0</v>
      </c>
      <c r="AF56" s="10">
        <v>0</v>
      </c>
      <c r="AG56" s="10">
        <v>0</v>
      </c>
      <c r="AH56" s="10">
        <f t="shared" si="1"/>
        <v>52</v>
      </c>
      <c r="AI56" s="10">
        <f t="shared" si="0"/>
        <v>17</v>
      </c>
    </row>
    <row r="57" spans="1:35" x14ac:dyDescent="0.25">
      <c r="A57" s="11"/>
      <c r="B57" s="27" t="s">
        <v>58</v>
      </c>
      <c r="C57" s="13" t="s">
        <v>70</v>
      </c>
      <c r="D57" s="10">
        <v>13</v>
      </c>
      <c r="E57" s="10">
        <v>6</v>
      </c>
      <c r="F57" s="10">
        <v>0</v>
      </c>
      <c r="G57" s="10">
        <v>6</v>
      </c>
      <c r="H57" s="10">
        <v>6</v>
      </c>
      <c r="I57" s="10">
        <v>0</v>
      </c>
      <c r="J57" s="10">
        <v>4</v>
      </c>
      <c r="K57" s="10">
        <v>0</v>
      </c>
      <c r="L57" s="10">
        <v>2</v>
      </c>
      <c r="M57" s="10">
        <v>0</v>
      </c>
      <c r="N57" s="10">
        <v>3</v>
      </c>
      <c r="O57" s="10">
        <v>0</v>
      </c>
      <c r="P57" s="10">
        <v>0</v>
      </c>
      <c r="Q57" s="10">
        <v>1</v>
      </c>
      <c r="R57" s="10">
        <v>3</v>
      </c>
      <c r="S57" s="10">
        <v>0</v>
      </c>
      <c r="T57" s="10">
        <v>0</v>
      </c>
      <c r="U57" s="10">
        <v>0</v>
      </c>
      <c r="V57" s="10">
        <v>0</v>
      </c>
      <c r="W57" s="10">
        <v>0</v>
      </c>
      <c r="X57" s="10">
        <v>0</v>
      </c>
      <c r="Y57" s="10">
        <v>6</v>
      </c>
      <c r="Z57" s="10">
        <v>4</v>
      </c>
      <c r="AA57" s="10">
        <v>0</v>
      </c>
      <c r="AB57" s="10">
        <v>0</v>
      </c>
      <c r="AC57" s="10">
        <v>1</v>
      </c>
      <c r="AD57" s="10">
        <v>11</v>
      </c>
      <c r="AE57" s="10">
        <v>0</v>
      </c>
      <c r="AF57" s="10">
        <v>0</v>
      </c>
      <c r="AG57" s="10">
        <v>0</v>
      </c>
      <c r="AH57" s="10">
        <f t="shared" si="1"/>
        <v>46</v>
      </c>
      <c r="AI57" s="10">
        <f t="shared" si="0"/>
        <v>20</v>
      </c>
    </row>
    <row r="58" spans="1:35" x14ac:dyDescent="0.25">
      <c r="A58" s="11"/>
      <c r="B58" s="27" t="s">
        <v>60</v>
      </c>
      <c r="C58" s="13" t="s">
        <v>71</v>
      </c>
      <c r="D58" s="10">
        <v>4</v>
      </c>
      <c r="E58" s="10">
        <v>0</v>
      </c>
      <c r="F58" s="10">
        <v>0</v>
      </c>
      <c r="G58" s="10">
        <v>1</v>
      </c>
      <c r="H58" s="10">
        <v>5</v>
      </c>
      <c r="I58" s="10">
        <v>0</v>
      </c>
      <c r="J58" s="10">
        <v>1</v>
      </c>
      <c r="K58" s="10">
        <v>0</v>
      </c>
      <c r="L58" s="10">
        <v>1</v>
      </c>
      <c r="M58" s="10">
        <v>0</v>
      </c>
      <c r="N58" s="10">
        <v>2</v>
      </c>
      <c r="O58" s="10">
        <v>0</v>
      </c>
      <c r="P58" s="10">
        <v>0</v>
      </c>
      <c r="Q58" s="10">
        <v>0</v>
      </c>
      <c r="R58" s="10">
        <v>0</v>
      </c>
      <c r="S58" s="10">
        <v>0</v>
      </c>
      <c r="T58" s="10">
        <v>0</v>
      </c>
      <c r="U58" s="10">
        <v>0</v>
      </c>
      <c r="V58" s="10">
        <v>0</v>
      </c>
      <c r="W58" s="10">
        <v>0</v>
      </c>
      <c r="X58" s="10">
        <v>0</v>
      </c>
      <c r="Y58" s="10">
        <v>0</v>
      </c>
      <c r="Z58" s="10">
        <v>2</v>
      </c>
      <c r="AA58" s="10">
        <v>0</v>
      </c>
      <c r="AB58" s="10">
        <v>0</v>
      </c>
      <c r="AC58" s="10">
        <v>0</v>
      </c>
      <c r="AD58" s="10">
        <v>2</v>
      </c>
      <c r="AE58" s="10">
        <v>0</v>
      </c>
      <c r="AF58" s="10">
        <v>0</v>
      </c>
      <c r="AG58" s="10">
        <v>0</v>
      </c>
      <c r="AH58" s="10">
        <f t="shared" si="1"/>
        <v>17</v>
      </c>
      <c r="AI58" s="10">
        <f t="shared" si="0"/>
        <v>1</v>
      </c>
    </row>
    <row r="59" spans="1:35" x14ac:dyDescent="0.25">
      <c r="A59" s="11"/>
      <c r="B59" s="27" t="s">
        <v>72</v>
      </c>
      <c r="C59" s="13" t="s">
        <v>73</v>
      </c>
      <c r="D59" s="10">
        <v>7</v>
      </c>
      <c r="E59" s="10">
        <v>0</v>
      </c>
      <c r="F59" s="10">
        <v>0</v>
      </c>
      <c r="G59" s="10">
        <v>5</v>
      </c>
      <c r="H59" s="10">
        <v>1</v>
      </c>
      <c r="I59" s="10">
        <v>0</v>
      </c>
      <c r="J59" s="10">
        <v>6</v>
      </c>
      <c r="K59" s="10">
        <v>0</v>
      </c>
      <c r="L59" s="10">
        <v>0</v>
      </c>
      <c r="M59" s="10">
        <v>0</v>
      </c>
      <c r="N59" s="10">
        <v>1</v>
      </c>
      <c r="O59" s="10">
        <v>0</v>
      </c>
      <c r="P59" s="10">
        <v>0</v>
      </c>
      <c r="Q59" s="10">
        <v>0</v>
      </c>
      <c r="R59" s="10">
        <v>0</v>
      </c>
      <c r="S59" s="10">
        <v>0</v>
      </c>
      <c r="T59" s="10">
        <v>0</v>
      </c>
      <c r="U59" s="10">
        <v>0</v>
      </c>
      <c r="V59" s="10">
        <v>0</v>
      </c>
      <c r="W59" s="10">
        <v>0</v>
      </c>
      <c r="X59" s="10">
        <v>0</v>
      </c>
      <c r="Y59" s="10">
        <v>0</v>
      </c>
      <c r="Z59" s="10">
        <v>3</v>
      </c>
      <c r="AA59" s="10">
        <v>0</v>
      </c>
      <c r="AB59" s="10">
        <v>0</v>
      </c>
      <c r="AC59" s="10">
        <v>0</v>
      </c>
      <c r="AD59" s="10">
        <v>6</v>
      </c>
      <c r="AE59" s="10">
        <v>0</v>
      </c>
      <c r="AF59" s="10">
        <v>0</v>
      </c>
      <c r="AG59" s="10">
        <v>0</v>
      </c>
      <c r="AH59" s="10">
        <f t="shared" si="1"/>
        <v>24</v>
      </c>
      <c r="AI59" s="10">
        <f t="shared" si="0"/>
        <v>5</v>
      </c>
    </row>
    <row r="60" spans="1:35" x14ac:dyDescent="0.25">
      <c r="A60" s="11"/>
      <c r="B60" s="27" t="s">
        <v>74</v>
      </c>
      <c r="C60" s="13" t="s">
        <v>75</v>
      </c>
      <c r="D60" s="10">
        <v>9</v>
      </c>
      <c r="E60" s="10">
        <v>2</v>
      </c>
      <c r="F60" s="10">
        <v>0</v>
      </c>
      <c r="G60" s="10">
        <v>1</v>
      </c>
      <c r="H60" s="10">
        <v>4</v>
      </c>
      <c r="I60" s="10">
        <v>0</v>
      </c>
      <c r="J60" s="10">
        <v>0</v>
      </c>
      <c r="K60" s="10">
        <v>0</v>
      </c>
      <c r="L60" s="10">
        <v>0</v>
      </c>
      <c r="M60" s="10">
        <v>0</v>
      </c>
      <c r="N60" s="10">
        <v>4</v>
      </c>
      <c r="O60" s="10">
        <v>0</v>
      </c>
      <c r="P60" s="10">
        <v>0</v>
      </c>
      <c r="Q60" s="10">
        <v>0</v>
      </c>
      <c r="R60" s="10">
        <v>0</v>
      </c>
      <c r="S60" s="10">
        <v>0</v>
      </c>
      <c r="T60" s="10">
        <v>0</v>
      </c>
      <c r="U60" s="10">
        <v>0</v>
      </c>
      <c r="V60" s="10">
        <v>1</v>
      </c>
      <c r="W60" s="10">
        <v>0</v>
      </c>
      <c r="X60" s="10">
        <v>0</v>
      </c>
      <c r="Y60" s="10">
        <v>0</v>
      </c>
      <c r="Z60" s="10">
        <v>6</v>
      </c>
      <c r="AA60" s="10">
        <v>0</v>
      </c>
      <c r="AB60" s="10">
        <v>0</v>
      </c>
      <c r="AC60" s="10">
        <v>3</v>
      </c>
      <c r="AD60" s="10">
        <v>8</v>
      </c>
      <c r="AE60" s="10">
        <v>0</v>
      </c>
      <c r="AF60" s="10">
        <v>0</v>
      </c>
      <c r="AG60" s="10">
        <v>0</v>
      </c>
      <c r="AH60" s="10">
        <f t="shared" si="1"/>
        <v>32</v>
      </c>
      <c r="AI60" s="10">
        <f t="shared" si="0"/>
        <v>6</v>
      </c>
    </row>
    <row r="61" spans="1:35" x14ac:dyDescent="0.25">
      <c r="A61" s="11"/>
      <c r="B61" s="27" t="s">
        <v>76</v>
      </c>
      <c r="C61" s="13" t="s">
        <v>77</v>
      </c>
      <c r="D61" s="10">
        <v>2</v>
      </c>
      <c r="E61" s="10">
        <v>1</v>
      </c>
      <c r="F61" s="10">
        <v>0</v>
      </c>
      <c r="G61" s="10">
        <v>2</v>
      </c>
      <c r="H61" s="10">
        <v>5</v>
      </c>
      <c r="I61" s="10">
        <v>0</v>
      </c>
      <c r="J61" s="10">
        <v>1</v>
      </c>
      <c r="K61" s="10">
        <v>0</v>
      </c>
      <c r="L61" s="10">
        <v>0</v>
      </c>
      <c r="M61" s="10">
        <v>0</v>
      </c>
      <c r="N61" s="10">
        <v>3</v>
      </c>
      <c r="O61" s="10">
        <v>0</v>
      </c>
      <c r="P61" s="10">
        <v>0</v>
      </c>
      <c r="Q61" s="10">
        <v>0</v>
      </c>
      <c r="R61" s="10">
        <v>0</v>
      </c>
      <c r="S61" s="10">
        <v>0</v>
      </c>
      <c r="T61" s="10">
        <v>0</v>
      </c>
      <c r="U61" s="10">
        <v>0</v>
      </c>
      <c r="V61" s="10">
        <v>0</v>
      </c>
      <c r="W61" s="10">
        <v>1</v>
      </c>
      <c r="X61" s="10">
        <v>0</v>
      </c>
      <c r="Y61" s="10">
        <v>0</v>
      </c>
      <c r="Z61" s="10">
        <v>0</v>
      </c>
      <c r="AA61" s="10">
        <v>0</v>
      </c>
      <c r="AB61" s="10">
        <v>0</v>
      </c>
      <c r="AC61" s="10">
        <v>1</v>
      </c>
      <c r="AD61" s="10">
        <v>2</v>
      </c>
      <c r="AE61" s="10">
        <v>0</v>
      </c>
      <c r="AF61" s="10">
        <v>0</v>
      </c>
      <c r="AG61" s="10">
        <v>0</v>
      </c>
      <c r="AH61" s="10">
        <f t="shared" si="1"/>
        <v>13</v>
      </c>
      <c r="AI61" s="10">
        <f t="shared" si="0"/>
        <v>5</v>
      </c>
    </row>
    <row r="62" spans="1:35" x14ac:dyDescent="0.25">
      <c r="A62" s="11"/>
      <c r="B62" s="27" t="s">
        <v>78</v>
      </c>
      <c r="C62" s="13" t="s">
        <v>79</v>
      </c>
      <c r="D62" s="10">
        <v>0</v>
      </c>
      <c r="E62" s="10">
        <v>0</v>
      </c>
      <c r="F62" s="10">
        <v>0</v>
      </c>
      <c r="G62" s="10">
        <v>0</v>
      </c>
      <c r="H62" s="10">
        <v>0</v>
      </c>
      <c r="I62" s="10">
        <v>0</v>
      </c>
      <c r="J62" s="10">
        <v>3</v>
      </c>
      <c r="K62" s="10">
        <v>0</v>
      </c>
      <c r="L62" s="10">
        <v>0</v>
      </c>
      <c r="M62" s="10">
        <v>0</v>
      </c>
      <c r="N62" s="10">
        <v>0</v>
      </c>
      <c r="O62" s="10">
        <v>0</v>
      </c>
      <c r="P62" s="10">
        <v>0</v>
      </c>
      <c r="Q62" s="10">
        <v>0</v>
      </c>
      <c r="R62" s="10">
        <v>0</v>
      </c>
      <c r="S62" s="10">
        <v>0</v>
      </c>
      <c r="T62" s="10">
        <v>0</v>
      </c>
      <c r="U62" s="10">
        <v>0</v>
      </c>
      <c r="V62" s="10">
        <v>0</v>
      </c>
      <c r="W62" s="10">
        <v>0</v>
      </c>
      <c r="X62" s="10">
        <v>0</v>
      </c>
      <c r="Y62" s="10">
        <v>0</v>
      </c>
      <c r="Z62" s="10">
        <v>0</v>
      </c>
      <c r="AA62" s="10">
        <v>0</v>
      </c>
      <c r="AB62" s="10">
        <v>0</v>
      </c>
      <c r="AC62" s="10">
        <v>0</v>
      </c>
      <c r="AD62" s="10">
        <v>0</v>
      </c>
      <c r="AE62" s="10">
        <v>0</v>
      </c>
      <c r="AF62" s="10">
        <v>0</v>
      </c>
      <c r="AG62" s="10">
        <v>0</v>
      </c>
      <c r="AH62" s="10">
        <f t="shared" si="1"/>
        <v>3</v>
      </c>
      <c r="AI62" s="10">
        <f t="shared" si="0"/>
        <v>0</v>
      </c>
    </row>
    <row r="63" spans="1:35" x14ac:dyDescent="0.25">
      <c r="A63" s="15"/>
      <c r="B63" s="16"/>
      <c r="C63" s="17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</row>
    <row r="64" spans="1:35" x14ac:dyDescent="0.25">
      <c r="A64" s="11" t="s">
        <v>80</v>
      </c>
      <c r="B64" s="14" t="s">
        <v>81</v>
      </c>
      <c r="C64" s="13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</row>
    <row r="65" spans="1:35" x14ac:dyDescent="0.25">
      <c r="A65" s="15"/>
      <c r="B65" s="27" t="s">
        <v>82</v>
      </c>
      <c r="C65" s="13" t="s">
        <v>83</v>
      </c>
      <c r="D65" s="10">
        <v>1</v>
      </c>
      <c r="E65" s="10">
        <v>0</v>
      </c>
      <c r="F65" s="10">
        <v>0</v>
      </c>
      <c r="G65" s="10">
        <v>0</v>
      </c>
      <c r="H65" s="10">
        <v>0</v>
      </c>
      <c r="I65" s="10">
        <v>0</v>
      </c>
      <c r="J65" s="10">
        <v>0</v>
      </c>
      <c r="K65" s="10">
        <v>0</v>
      </c>
      <c r="L65" s="10">
        <v>0</v>
      </c>
      <c r="M65" s="10">
        <v>0</v>
      </c>
      <c r="N65" s="10">
        <v>0</v>
      </c>
      <c r="O65" s="10">
        <v>0</v>
      </c>
      <c r="P65" s="10">
        <v>0</v>
      </c>
      <c r="Q65" s="10">
        <v>0</v>
      </c>
      <c r="R65" s="10">
        <v>0</v>
      </c>
      <c r="S65" s="10">
        <v>0</v>
      </c>
      <c r="T65" s="10">
        <v>0</v>
      </c>
      <c r="U65" s="10">
        <v>0</v>
      </c>
      <c r="V65" s="10">
        <v>0</v>
      </c>
      <c r="W65" s="10">
        <v>0</v>
      </c>
      <c r="X65" s="10">
        <v>0</v>
      </c>
      <c r="Y65" s="10">
        <v>0</v>
      </c>
      <c r="Z65" s="10">
        <v>0</v>
      </c>
      <c r="AA65" s="10">
        <v>0</v>
      </c>
      <c r="AB65" s="10">
        <v>0</v>
      </c>
      <c r="AC65" s="10">
        <v>1</v>
      </c>
      <c r="AD65" s="10">
        <v>0</v>
      </c>
      <c r="AE65" s="10">
        <v>0</v>
      </c>
      <c r="AF65" s="10">
        <v>0</v>
      </c>
      <c r="AG65" s="10">
        <v>0</v>
      </c>
      <c r="AH65" s="10">
        <f t="shared" si="1"/>
        <v>1</v>
      </c>
      <c r="AI65" s="10">
        <f t="shared" si="0"/>
        <v>1</v>
      </c>
    </row>
    <row r="66" spans="1:35" x14ac:dyDescent="0.25">
      <c r="A66" s="15"/>
      <c r="B66" s="27" t="s">
        <v>82</v>
      </c>
      <c r="C66" s="13" t="s">
        <v>84</v>
      </c>
      <c r="D66" s="10">
        <v>7</v>
      </c>
      <c r="E66" s="10">
        <v>3</v>
      </c>
      <c r="F66" s="10">
        <v>0</v>
      </c>
      <c r="G66" s="10">
        <v>0</v>
      </c>
      <c r="H66" s="10">
        <v>2</v>
      </c>
      <c r="I66" s="10">
        <v>0</v>
      </c>
      <c r="J66" s="10">
        <v>0</v>
      </c>
      <c r="K66" s="10">
        <v>0</v>
      </c>
      <c r="L66" s="10">
        <v>0</v>
      </c>
      <c r="M66" s="10">
        <v>0</v>
      </c>
      <c r="N66" s="10">
        <v>7</v>
      </c>
      <c r="O66" s="10">
        <v>0</v>
      </c>
      <c r="P66" s="10">
        <v>0</v>
      </c>
      <c r="Q66" s="10">
        <v>0</v>
      </c>
      <c r="R66" s="10">
        <v>0</v>
      </c>
      <c r="S66" s="10">
        <v>0</v>
      </c>
      <c r="T66" s="10">
        <v>0</v>
      </c>
      <c r="U66" s="10">
        <v>0</v>
      </c>
      <c r="V66" s="10">
        <v>0</v>
      </c>
      <c r="W66" s="10">
        <v>0</v>
      </c>
      <c r="X66" s="10">
        <v>0</v>
      </c>
      <c r="Y66" s="10">
        <v>0</v>
      </c>
      <c r="Z66" s="10">
        <v>0</v>
      </c>
      <c r="AA66" s="10">
        <v>0</v>
      </c>
      <c r="AB66" s="10">
        <v>0</v>
      </c>
      <c r="AC66" s="10">
        <v>5</v>
      </c>
      <c r="AD66" s="10">
        <v>0</v>
      </c>
      <c r="AE66" s="10">
        <v>0</v>
      </c>
      <c r="AF66" s="10">
        <v>0</v>
      </c>
      <c r="AG66" s="10">
        <v>0</v>
      </c>
      <c r="AH66" s="10">
        <f t="shared" si="1"/>
        <v>16</v>
      </c>
      <c r="AI66" s="10">
        <f t="shared" si="0"/>
        <v>8</v>
      </c>
    </row>
    <row r="67" spans="1:35" x14ac:dyDescent="0.25">
      <c r="A67" s="15"/>
      <c r="B67" s="27" t="s">
        <v>82</v>
      </c>
      <c r="C67" s="13" t="s">
        <v>85</v>
      </c>
      <c r="D67" s="10">
        <v>21</v>
      </c>
      <c r="E67" s="10">
        <v>2</v>
      </c>
      <c r="F67" s="10">
        <v>0</v>
      </c>
      <c r="G67" s="10">
        <v>3</v>
      </c>
      <c r="H67" s="10">
        <v>11</v>
      </c>
      <c r="I67" s="10">
        <v>0</v>
      </c>
      <c r="J67" s="10">
        <v>9</v>
      </c>
      <c r="K67" s="10">
        <v>0</v>
      </c>
      <c r="L67" s="10">
        <v>0</v>
      </c>
      <c r="M67" s="10">
        <v>0</v>
      </c>
      <c r="N67" s="10">
        <v>3</v>
      </c>
      <c r="O67" s="10">
        <v>0</v>
      </c>
      <c r="P67" s="10">
        <v>0</v>
      </c>
      <c r="Q67" s="10">
        <v>5</v>
      </c>
      <c r="R67" s="10">
        <v>1</v>
      </c>
      <c r="S67" s="10">
        <v>0</v>
      </c>
      <c r="T67" s="10">
        <v>0</v>
      </c>
      <c r="U67" s="10">
        <v>0</v>
      </c>
      <c r="V67" s="10">
        <v>0</v>
      </c>
      <c r="W67" s="10">
        <v>0</v>
      </c>
      <c r="X67" s="10">
        <v>0</v>
      </c>
      <c r="Y67" s="10">
        <v>2</v>
      </c>
      <c r="Z67" s="10">
        <v>10</v>
      </c>
      <c r="AA67" s="10">
        <v>0</v>
      </c>
      <c r="AB67" s="10">
        <v>0</v>
      </c>
      <c r="AC67" s="10">
        <v>0</v>
      </c>
      <c r="AD67" s="10">
        <v>1</v>
      </c>
      <c r="AE67" s="10">
        <v>0</v>
      </c>
      <c r="AF67" s="10">
        <v>0</v>
      </c>
      <c r="AG67" s="10">
        <v>0</v>
      </c>
      <c r="AH67" s="10">
        <f t="shared" si="1"/>
        <v>56</v>
      </c>
      <c r="AI67" s="10">
        <f t="shared" si="0"/>
        <v>12</v>
      </c>
    </row>
    <row r="68" spans="1:35" x14ac:dyDescent="0.25">
      <c r="A68" s="15"/>
      <c r="B68" s="27" t="s">
        <v>82</v>
      </c>
      <c r="C68" s="13" t="s">
        <v>86</v>
      </c>
      <c r="D68" s="10">
        <v>66</v>
      </c>
      <c r="E68" s="10">
        <v>19</v>
      </c>
      <c r="F68" s="10">
        <v>0</v>
      </c>
      <c r="G68" s="10">
        <v>29</v>
      </c>
      <c r="H68" s="10">
        <v>38</v>
      </c>
      <c r="I68" s="10">
        <v>0</v>
      </c>
      <c r="J68" s="10">
        <v>37</v>
      </c>
      <c r="K68" s="10">
        <v>0</v>
      </c>
      <c r="L68" s="10">
        <v>29</v>
      </c>
      <c r="M68" s="10">
        <v>0</v>
      </c>
      <c r="N68" s="10">
        <v>17</v>
      </c>
      <c r="O68" s="10">
        <v>0</v>
      </c>
      <c r="P68" s="10">
        <v>0</v>
      </c>
      <c r="Q68" s="10">
        <v>17</v>
      </c>
      <c r="R68" s="10">
        <v>9</v>
      </c>
      <c r="S68" s="10">
        <v>0</v>
      </c>
      <c r="T68" s="10">
        <v>0</v>
      </c>
      <c r="U68" s="10">
        <v>0</v>
      </c>
      <c r="V68" s="10">
        <v>2</v>
      </c>
      <c r="W68" s="10">
        <v>3</v>
      </c>
      <c r="X68" s="10">
        <v>0</v>
      </c>
      <c r="Y68" s="10">
        <v>18</v>
      </c>
      <c r="Z68" s="10">
        <v>43</v>
      </c>
      <c r="AA68" s="10">
        <v>0</v>
      </c>
      <c r="AB68" s="10">
        <v>0</v>
      </c>
      <c r="AC68" s="10">
        <v>8</v>
      </c>
      <c r="AD68" s="10">
        <v>14</v>
      </c>
      <c r="AE68" s="10">
        <v>0</v>
      </c>
      <c r="AF68" s="10">
        <v>0</v>
      </c>
      <c r="AG68" s="10">
        <v>0</v>
      </c>
      <c r="AH68" s="10">
        <f t="shared" si="1"/>
        <v>255</v>
      </c>
      <c r="AI68" s="10">
        <f t="shared" si="0"/>
        <v>94</v>
      </c>
    </row>
    <row r="69" spans="1:35" x14ac:dyDescent="0.25">
      <c r="A69" s="15"/>
      <c r="B69" s="27" t="s">
        <v>82</v>
      </c>
      <c r="C69" s="13" t="s">
        <v>87</v>
      </c>
      <c r="D69" s="10">
        <v>12</v>
      </c>
      <c r="E69" s="10">
        <v>13</v>
      </c>
      <c r="F69" s="10">
        <v>0</v>
      </c>
      <c r="G69" s="10">
        <v>6</v>
      </c>
      <c r="H69" s="10">
        <v>7</v>
      </c>
      <c r="I69" s="10">
        <v>0</v>
      </c>
      <c r="J69" s="10">
        <v>6</v>
      </c>
      <c r="K69" s="10">
        <v>0</v>
      </c>
      <c r="L69" s="10">
        <v>11</v>
      </c>
      <c r="M69" s="10">
        <v>0</v>
      </c>
      <c r="N69" s="10">
        <v>8</v>
      </c>
      <c r="O69" s="10">
        <v>0</v>
      </c>
      <c r="P69" s="10">
        <v>0</v>
      </c>
      <c r="Q69" s="10">
        <v>7</v>
      </c>
      <c r="R69" s="10">
        <v>0</v>
      </c>
      <c r="S69" s="10">
        <v>0</v>
      </c>
      <c r="T69" s="10">
        <v>0</v>
      </c>
      <c r="U69" s="10">
        <v>0</v>
      </c>
      <c r="V69" s="10">
        <v>1</v>
      </c>
      <c r="W69" s="10">
        <v>3</v>
      </c>
      <c r="X69" s="10">
        <v>0</v>
      </c>
      <c r="Y69" s="10">
        <v>8</v>
      </c>
      <c r="Z69" s="10">
        <v>7</v>
      </c>
      <c r="AA69" s="10">
        <v>0</v>
      </c>
      <c r="AB69" s="10">
        <v>0</v>
      </c>
      <c r="AC69" s="10">
        <v>6</v>
      </c>
      <c r="AD69" s="10">
        <v>5</v>
      </c>
      <c r="AE69" s="10">
        <v>0</v>
      </c>
      <c r="AF69" s="10">
        <v>0</v>
      </c>
      <c r="AG69" s="10">
        <v>0</v>
      </c>
      <c r="AH69" s="10">
        <f t="shared" si="1"/>
        <v>57</v>
      </c>
      <c r="AI69" s="10">
        <f t="shared" si="0"/>
        <v>43</v>
      </c>
    </row>
    <row r="70" spans="1:35" x14ac:dyDescent="0.25">
      <c r="A70" s="15"/>
      <c r="B70" s="27" t="s">
        <v>82</v>
      </c>
      <c r="C70" s="13" t="s">
        <v>88</v>
      </c>
      <c r="D70" s="10">
        <v>3</v>
      </c>
      <c r="E70" s="10">
        <v>4</v>
      </c>
      <c r="F70" s="10">
        <v>0</v>
      </c>
      <c r="G70" s="10">
        <v>0</v>
      </c>
      <c r="H70" s="10">
        <v>0</v>
      </c>
      <c r="I70" s="10">
        <v>0</v>
      </c>
      <c r="J70" s="10">
        <v>0</v>
      </c>
      <c r="K70" s="10">
        <v>0</v>
      </c>
      <c r="L70" s="10">
        <v>0</v>
      </c>
      <c r="M70" s="10">
        <v>0</v>
      </c>
      <c r="N70" s="10">
        <v>0</v>
      </c>
      <c r="O70" s="10">
        <v>1</v>
      </c>
      <c r="P70" s="10">
        <v>0</v>
      </c>
      <c r="Q70" s="10">
        <v>0</v>
      </c>
      <c r="R70" s="10">
        <v>0</v>
      </c>
      <c r="S70" s="10">
        <v>0</v>
      </c>
      <c r="T70" s="10">
        <v>0</v>
      </c>
      <c r="U70" s="10">
        <v>0</v>
      </c>
      <c r="V70" s="10">
        <v>2</v>
      </c>
      <c r="W70" s="10">
        <v>7</v>
      </c>
      <c r="X70" s="10">
        <v>0</v>
      </c>
      <c r="Y70" s="10">
        <v>0</v>
      </c>
      <c r="Z70" s="10">
        <v>0</v>
      </c>
      <c r="AA70" s="10">
        <v>0</v>
      </c>
      <c r="AB70" s="10">
        <v>0</v>
      </c>
      <c r="AC70" s="10">
        <v>1</v>
      </c>
      <c r="AD70" s="10">
        <v>0</v>
      </c>
      <c r="AE70" s="10">
        <v>0</v>
      </c>
      <c r="AF70" s="10">
        <v>0</v>
      </c>
      <c r="AG70" s="10">
        <v>0</v>
      </c>
      <c r="AH70" s="10">
        <f t="shared" si="1"/>
        <v>5</v>
      </c>
      <c r="AI70" s="10">
        <f t="shared" si="0"/>
        <v>13</v>
      </c>
    </row>
    <row r="71" spans="1:35" x14ac:dyDescent="0.25">
      <c r="A71" s="15"/>
      <c r="B71" s="16"/>
      <c r="C71" s="17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</row>
    <row r="72" spans="1:35" x14ac:dyDescent="0.25">
      <c r="A72" s="11" t="s">
        <v>89</v>
      </c>
      <c r="B72" s="14" t="s">
        <v>90</v>
      </c>
      <c r="C72" s="13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</row>
    <row r="73" spans="1:35" x14ac:dyDescent="0.25">
      <c r="A73" s="11"/>
      <c r="B73" s="27" t="s">
        <v>82</v>
      </c>
      <c r="C73" s="13" t="s">
        <v>91</v>
      </c>
      <c r="D73" s="10">
        <v>18</v>
      </c>
      <c r="E73" s="10">
        <v>11</v>
      </c>
      <c r="F73" s="10">
        <v>0</v>
      </c>
      <c r="G73" s="10">
        <v>8</v>
      </c>
      <c r="H73" s="10">
        <v>8</v>
      </c>
      <c r="I73" s="10">
        <v>0</v>
      </c>
      <c r="J73" s="10">
        <v>20</v>
      </c>
      <c r="K73" s="10">
        <v>0</v>
      </c>
      <c r="L73" s="10">
        <v>30</v>
      </c>
      <c r="M73" s="10">
        <v>0</v>
      </c>
      <c r="N73" s="10">
        <v>4</v>
      </c>
      <c r="O73" s="10">
        <v>0</v>
      </c>
      <c r="P73" s="10">
        <v>0</v>
      </c>
      <c r="Q73" s="10">
        <v>24</v>
      </c>
      <c r="R73" s="10">
        <v>1</v>
      </c>
      <c r="S73" s="10">
        <v>0</v>
      </c>
      <c r="T73" s="10">
        <v>0</v>
      </c>
      <c r="U73" s="10">
        <v>0</v>
      </c>
      <c r="V73" s="10">
        <v>7</v>
      </c>
      <c r="W73" s="10">
        <v>4</v>
      </c>
      <c r="X73" s="10">
        <v>0</v>
      </c>
      <c r="Y73" s="10">
        <v>8</v>
      </c>
      <c r="Z73" s="10">
        <v>10</v>
      </c>
      <c r="AA73" s="10">
        <v>0</v>
      </c>
      <c r="AB73" s="10">
        <v>0</v>
      </c>
      <c r="AC73" s="10">
        <v>2</v>
      </c>
      <c r="AD73" s="10">
        <v>11</v>
      </c>
      <c r="AE73" s="10">
        <v>0</v>
      </c>
      <c r="AF73" s="10">
        <v>0</v>
      </c>
      <c r="AG73" s="10">
        <v>0</v>
      </c>
      <c r="AH73" s="10">
        <f t="shared" ref="AH73:AH114" si="2">SUMIF($D$7:$AG$7,"L",D73:AG73)</f>
        <v>109</v>
      </c>
      <c r="AI73" s="10">
        <f t="shared" ref="AI73:AI114" si="3">SUMIF($D$7:$AG$7,"P",D73:AG73)</f>
        <v>57</v>
      </c>
    </row>
    <row r="74" spans="1:35" x14ac:dyDescent="0.25">
      <c r="A74" s="11"/>
      <c r="B74" s="27" t="s">
        <v>82</v>
      </c>
      <c r="C74" s="13" t="s">
        <v>92</v>
      </c>
      <c r="D74" s="10">
        <v>31</v>
      </c>
      <c r="E74" s="10">
        <v>16</v>
      </c>
      <c r="F74" s="10">
        <v>0</v>
      </c>
      <c r="G74" s="10">
        <v>18</v>
      </c>
      <c r="H74" s="10">
        <v>24</v>
      </c>
      <c r="I74" s="10">
        <v>0</v>
      </c>
      <c r="J74" s="10">
        <v>9</v>
      </c>
      <c r="K74" s="10">
        <v>0</v>
      </c>
      <c r="L74" s="10">
        <v>8</v>
      </c>
      <c r="M74" s="10">
        <v>0</v>
      </c>
      <c r="N74" s="10">
        <v>8</v>
      </c>
      <c r="O74" s="10">
        <v>0</v>
      </c>
      <c r="P74" s="10">
        <v>0</v>
      </c>
      <c r="Q74" s="10">
        <v>2</v>
      </c>
      <c r="R74" s="10">
        <v>0</v>
      </c>
      <c r="S74" s="10">
        <v>0</v>
      </c>
      <c r="T74" s="10">
        <v>0</v>
      </c>
      <c r="U74" s="10">
        <v>0</v>
      </c>
      <c r="V74" s="10">
        <v>3</v>
      </c>
      <c r="W74" s="10">
        <v>4</v>
      </c>
      <c r="X74" s="10">
        <v>0</v>
      </c>
      <c r="Y74" s="10">
        <v>12</v>
      </c>
      <c r="Z74" s="10">
        <v>25</v>
      </c>
      <c r="AA74" s="10">
        <v>0</v>
      </c>
      <c r="AB74" s="10">
        <v>0</v>
      </c>
      <c r="AC74" s="10">
        <v>6</v>
      </c>
      <c r="AD74" s="10">
        <v>37</v>
      </c>
      <c r="AE74" s="10">
        <v>0</v>
      </c>
      <c r="AF74" s="10">
        <v>0</v>
      </c>
      <c r="AG74" s="10">
        <v>0</v>
      </c>
      <c r="AH74" s="10">
        <f t="shared" si="2"/>
        <v>145</v>
      </c>
      <c r="AI74" s="10">
        <f t="shared" si="3"/>
        <v>58</v>
      </c>
    </row>
    <row r="75" spans="1:35" x14ac:dyDescent="0.25">
      <c r="A75" s="11"/>
      <c r="B75" s="27" t="s">
        <v>82</v>
      </c>
      <c r="C75" s="13" t="s">
        <v>93</v>
      </c>
      <c r="D75" s="10">
        <v>20</v>
      </c>
      <c r="E75" s="10">
        <v>5</v>
      </c>
      <c r="F75" s="10">
        <v>0</v>
      </c>
      <c r="G75" s="10">
        <v>7</v>
      </c>
      <c r="H75" s="10">
        <v>11</v>
      </c>
      <c r="I75" s="10">
        <v>0</v>
      </c>
      <c r="J75" s="10">
        <v>12</v>
      </c>
      <c r="K75" s="10">
        <v>0</v>
      </c>
      <c r="L75" s="10">
        <v>1</v>
      </c>
      <c r="M75" s="10">
        <v>0</v>
      </c>
      <c r="N75" s="10">
        <v>9</v>
      </c>
      <c r="O75" s="10">
        <v>0</v>
      </c>
      <c r="P75" s="10">
        <v>0</v>
      </c>
      <c r="Q75" s="10">
        <v>0</v>
      </c>
      <c r="R75" s="10">
        <v>2</v>
      </c>
      <c r="S75" s="10">
        <v>0</v>
      </c>
      <c r="T75" s="10">
        <v>0</v>
      </c>
      <c r="U75" s="10">
        <v>0</v>
      </c>
      <c r="V75" s="10">
        <v>0</v>
      </c>
      <c r="W75" s="10">
        <v>0</v>
      </c>
      <c r="X75" s="10">
        <v>0</v>
      </c>
      <c r="Y75" s="10">
        <v>3</v>
      </c>
      <c r="Z75" s="10">
        <v>8</v>
      </c>
      <c r="AA75" s="10">
        <v>0</v>
      </c>
      <c r="AB75" s="10">
        <v>0</v>
      </c>
      <c r="AC75" s="10">
        <v>5</v>
      </c>
      <c r="AD75" s="10">
        <v>17</v>
      </c>
      <c r="AE75" s="10">
        <v>0</v>
      </c>
      <c r="AF75" s="10">
        <v>0</v>
      </c>
      <c r="AG75" s="10">
        <v>0</v>
      </c>
      <c r="AH75" s="10">
        <f t="shared" si="2"/>
        <v>80</v>
      </c>
      <c r="AI75" s="10">
        <f t="shared" si="3"/>
        <v>20</v>
      </c>
    </row>
    <row r="76" spans="1:35" x14ac:dyDescent="0.25">
      <c r="A76" s="11"/>
      <c r="B76" s="27" t="s">
        <v>82</v>
      </c>
      <c r="C76" s="13" t="s">
        <v>94</v>
      </c>
      <c r="D76" s="10">
        <v>34</v>
      </c>
      <c r="E76" s="10">
        <v>8</v>
      </c>
      <c r="F76" s="10">
        <v>0</v>
      </c>
      <c r="G76" s="10">
        <v>4</v>
      </c>
      <c r="H76" s="10">
        <v>14</v>
      </c>
      <c r="I76" s="10">
        <v>0</v>
      </c>
      <c r="J76" s="10">
        <v>12</v>
      </c>
      <c r="K76" s="10">
        <v>0</v>
      </c>
      <c r="L76" s="10">
        <v>1</v>
      </c>
      <c r="M76" s="10">
        <v>0</v>
      </c>
      <c r="N76" s="10">
        <v>10</v>
      </c>
      <c r="O76" s="10">
        <v>0</v>
      </c>
      <c r="P76" s="10">
        <v>0</v>
      </c>
      <c r="Q76" s="10">
        <v>2</v>
      </c>
      <c r="R76" s="10">
        <v>4</v>
      </c>
      <c r="S76" s="10">
        <v>0</v>
      </c>
      <c r="T76" s="10">
        <v>0</v>
      </c>
      <c r="U76" s="10">
        <v>0</v>
      </c>
      <c r="V76" s="10">
        <v>0</v>
      </c>
      <c r="W76" s="10">
        <v>0</v>
      </c>
      <c r="X76" s="10">
        <v>0</v>
      </c>
      <c r="Y76" s="10">
        <v>5</v>
      </c>
      <c r="Z76" s="10">
        <v>17</v>
      </c>
      <c r="AA76" s="10">
        <v>0</v>
      </c>
      <c r="AB76" s="10">
        <v>0</v>
      </c>
      <c r="AC76" s="10">
        <v>5</v>
      </c>
      <c r="AD76" s="10">
        <v>28</v>
      </c>
      <c r="AE76" s="10">
        <v>0</v>
      </c>
      <c r="AF76" s="10">
        <v>0</v>
      </c>
      <c r="AG76" s="10">
        <v>0</v>
      </c>
      <c r="AH76" s="10">
        <f t="shared" si="2"/>
        <v>120</v>
      </c>
      <c r="AI76" s="10">
        <f t="shared" si="3"/>
        <v>24</v>
      </c>
    </row>
    <row r="77" spans="1:35" x14ac:dyDescent="0.25">
      <c r="A77" s="11"/>
      <c r="B77" s="27" t="s">
        <v>82</v>
      </c>
      <c r="C77" s="13" t="s">
        <v>95</v>
      </c>
      <c r="D77" s="10">
        <v>6</v>
      </c>
      <c r="E77" s="10">
        <v>2</v>
      </c>
      <c r="F77" s="10">
        <v>0</v>
      </c>
      <c r="G77" s="10">
        <v>1</v>
      </c>
      <c r="H77" s="10">
        <v>1</v>
      </c>
      <c r="I77" s="10">
        <v>0</v>
      </c>
      <c r="J77" s="10">
        <v>0</v>
      </c>
      <c r="K77" s="10">
        <v>0</v>
      </c>
      <c r="L77" s="10">
        <v>0</v>
      </c>
      <c r="M77" s="10">
        <v>0</v>
      </c>
      <c r="N77" s="10">
        <v>5</v>
      </c>
      <c r="O77" s="10">
        <v>0</v>
      </c>
      <c r="P77" s="10">
        <v>0</v>
      </c>
      <c r="Q77" s="10">
        <v>1</v>
      </c>
      <c r="R77" s="10">
        <v>1</v>
      </c>
      <c r="S77" s="10">
        <v>0</v>
      </c>
      <c r="T77" s="10">
        <v>0</v>
      </c>
      <c r="U77" s="10">
        <v>0</v>
      </c>
      <c r="V77" s="10">
        <v>0</v>
      </c>
      <c r="W77" s="10">
        <v>0</v>
      </c>
      <c r="X77" s="10">
        <v>0</v>
      </c>
      <c r="Y77" s="10">
        <v>0</v>
      </c>
      <c r="Z77" s="10">
        <v>0</v>
      </c>
      <c r="AA77" s="10">
        <v>0</v>
      </c>
      <c r="AB77" s="10">
        <v>0</v>
      </c>
      <c r="AC77" s="10">
        <v>3</v>
      </c>
      <c r="AD77" s="10">
        <v>4</v>
      </c>
      <c r="AE77" s="10">
        <v>0</v>
      </c>
      <c r="AF77" s="10">
        <v>0</v>
      </c>
      <c r="AG77" s="10">
        <v>0</v>
      </c>
      <c r="AH77" s="10">
        <f t="shared" si="2"/>
        <v>17</v>
      </c>
      <c r="AI77" s="10">
        <f t="shared" si="3"/>
        <v>7</v>
      </c>
    </row>
    <row r="78" spans="1:35" x14ac:dyDescent="0.25">
      <c r="A78" s="15"/>
      <c r="B78" s="16"/>
      <c r="C78" s="17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</row>
    <row r="79" spans="1:35" x14ac:dyDescent="0.25">
      <c r="A79" s="11" t="s">
        <v>96</v>
      </c>
      <c r="B79" s="14" t="s">
        <v>97</v>
      </c>
      <c r="C79" s="17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</row>
    <row r="80" spans="1:35" x14ac:dyDescent="0.25">
      <c r="A80" s="15"/>
      <c r="B80" s="27" t="s">
        <v>82</v>
      </c>
      <c r="C80" s="13" t="s">
        <v>98</v>
      </c>
      <c r="D80" s="10">
        <v>4</v>
      </c>
      <c r="E80" s="10">
        <v>2</v>
      </c>
      <c r="F80" s="10">
        <v>0</v>
      </c>
      <c r="G80" s="10">
        <v>0</v>
      </c>
      <c r="H80" s="10">
        <v>0</v>
      </c>
      <c r="I80" s="10">
        <v>0</v>
      </c>
      <c r="J80" s="10">
        <v>0</v>
      </c>
      <c r="K80" s="10">
        <v>0</v>
      </c>
      <c r="L80" s="10">
        <v>0</v>
      </c>
      <c r="M80" s="10">
        <v>0</v>
      </c>
      <c r="N80" s="10">
        <v>5</v>
      </c>
      <c r="O80" s="10">
        <v>0</v>
      </c>
      <c r="P80" s="10">
        <v>0</v>
      </c>
      <c r="Q80" s="10">
        <v>0</v>
      </c>
      <c r="R80" s="10">
        <v>1</v>
      </c>
      <c r="S80" s="10">
        <v>0</v>
      </c>
      <c r="T80" s="10">
        <v>0</v>
      </c>
      <c r="U80" s="10">
        <v>0</v>
      </c>
      <c r="V80" s="10">
        <v>0</v>
      </c>
      <c r="W80" s="10">
        <v>0</v>
      </c>
      <c r="X80" s="10">
        <v>0</v>
      </c>
      <c r="Y80" s="10">
        <v>0</v>
      </c>
      <c r="Z80" s="10">
        <v>0</v>
      </c>
      <c r="AA80" s="10">
        <v>0</v>
      </c>
      <c r="AB80" s="10">
        <v>0</v>
      </c>
      <c r="AC80" s="10">
        <v>1</v>
      </c>
      <c r="AD80" s="10">
        <v>0</v>
      </c>
      <c r="AE80" s="10">
        <v>0</v>
      </c>
      <c r="AF80" s="10">
        <v>0</v>
      </c>
      <c r="AG80" s="10">
        <v>0</v>
      </c>
      <c r="AH80" s="10">
        <f t="shared" si="2"/>
        <v>10</v>
      </c>
      <c r="AI80" s="10">
        <f t="shared" si="3"/>
        <v>3</v>
      </c>
    </row>
    <row r="81" spans="1:35" x14ac:dyDescent="0.25">
      <c r="A81" s="15"/>
      <c r="B81" s="27" t="s">
        <v>82</v>
      </c>
      <c r="C81" s="13" t="s">
        <v>99</v>
      </c>
      <c r="D81" s="10">
        <v>1</v>
      </c>
      <c r="E81" s="10">
        <v>1</v>
      </c>
      <c r="F81" s="10">
        <v>0</v>
      </c>
      <c r="G81" s="10">
        <v>0</v>
      </c>
      <c r="H81" s="10">
        <v>0</v>
      </c>
      <c r="I81" s="10">
        <v>0</v>
      </c>
      <c r="J81" s="10">
        <v>0</v>
      </c>
      <c r="K81" s="10">
        <v>0</v>
      </c>
      <c r="L81" s="10">
        <v>0</v>
      </c>
      <c r="M81" s="10">
        <v>0</v>
      </c>
      <c r="N81" s="10">
        <v>4</v>
      </c>
      <c r="O81" s="10">
        <v>0</v>
      </c>
      <c r="P81" s="10">
        <v>0</v>
      </c>
      <c r="Q81" s="10">
        <v>0</v>
      </c>
      <c r="R81" s="10">
        <v>0</v>
      </c>
      <c r="S81" s="10">
        <v>0</v>
      </c>
      <c r="T81" s="10">
        <v>0</v>
      </c>
      <c r="U81" s="10">
        <v>0</v>
      </c>
      <c r="V81" s="10">
        <v>0</v>
      </c>
      <c r="W81" s="10">
        <v>0</v>
      </c>
      <c r="X81" s="10">
        <v>0</v>
      </c>
      <c r="Y81" s="10">
        <v>0</v>
      </c>
      <c r="Z81" s="10">
        <v>0</v>
      </c>
      <c r="AA81" s="10">
        <v>0</v>
      </c>
      <c r="AB81" s="10">
        <v>0</v>
      </c>
      <c r="AC81" s="10">
        <v>0</v>
      </c>
      <c r="AD81" s="10">
        <v>0</v>
      </c>
      <c r="AE81" s="10">
        <v>0</v>
      </c>
      <c r="AF81" s="10">
        <v>0</v>
      </c>
      <c r="AG81" s="10">
        <v>0</v>
      </c>
      <c r="AH81" s="10">
        <f t="shared" si="2"/>
        <v>5</v>
      </c>
      <c r="AI81" s="10">
        <f t="shared" si="3"/>
        <v>1</v>
      </c>
    </row>
    <row r="82" spans="1:35" x14ac:dyDescent="0.25">
      <c r="A82" s="15"/>
      <c r="B82" s="27" t="s">
        <v>82</v>
      </c>
      <c r="C82" s="13" t="s">
        <v>100</v>
      </c>
      <c r="D82" s="10">
        <v>0</v>
      </c>
      <c r="E82" s="10">
        <v>0</v>
      </c>
      <c r="F82" s="10">
        <v>0</v>
      </c>
      <c r="G82" s="10">
        <v>0</v>
      </c>
      <c r="H82" s="10">
        <v>0</v>
      </c>
      <c r="I82" s="10">
        <v>0</v>
      </c>
      <c r="J82" s="10">
        <v>0</v>
      </c>
      <c r="K82" s="10">
        <v>0</v>
      </c>
      <c r="L82" s="10">
        <v>0</v>
      </c>
      <c r="M82" s="10">
        <v>0</v>
      </c>
      <c r="N82" s="10">
        <v>0</v>
      </c>
      <c r="O82" s="10">
        <v>0</v>
      </c>
      <c r="P82" s="10">
        <v>0</v>
      </c>
      <c r="Q82" s="10">
        <v>0</v>
      </c>
      <c r="R82" s="10">
        <v>5</v>
      </c>
      <c r="S82" s="10">
        <v>0</v>
      </c>
      <c r="T82" s="10">
        <v>0</v>
      </c>
      <c r="U82" s="10">
        <v>0</v>
      </c>
      <c r="V82" s="10">
        <v>0</v>
      </c>
      <c r="W82" s="10">
        <v>0</v>
      </c>
      <c r="X82" s="10">
        <v>0</v>
      </c>
      <c r="Y82" s="10">
        <v>0</v>
      </c>
      <c r="Z82" s="10">
        <v>0</v>
      </c>
      <c r="AA82" s="10">
        <v>0</v>
      </c>
      <c r="AB82" s="10">
        <v>0</v>
      </c>
      <c r="AC82" s="10">
        <v>0</v>
      </c>
      <c r="AD82" s="10">
        <v>0</v>
      </c>
      <c r="AE82" s="10">
        <v>0</v>
      </c>
      <c r="AF82" s="10">
        <v>0</v>
      </c>
      <c r="AG82" s="10">
        <v>0</v>
      </c>
      <c r="AH82" s="10">
        <f t="shared" si="2"/>
        <v>5</v>
      </c>
      <c r="AI82" s="10">
        <f t="shared" si="3"/>
        <v>0</v>
      </c>
    </row>
    <row r="83" spans="1:35" x14ac:dyDescent="0.25">
      <c r="A83" s="15"/>
      <c r="B83" s="27" t="s">
        <v>82</v>
      </c>
      <c r="C83" s="13" t="s">
        <v>101</v>
      </c>
      <c r="D83" s="10">
        <v>13</v>
      </c>
      <c r="E83" s="10">
        <v>1</v>
      </c>
      <c r="F83" s="10">
        <v>0</v>
      </c>
      <c r="G83" s="10">
        <v>0</v>
      </c>
      <c r="H83" s="10">
        <v>7</v>
      </c>
      <c r="I83" s="10">
        <v>0</v>
      </c>
      <c r="J83" s="10">
        <v>4</v>
      </c>
      <c r="K83" s="10">
        <v>0</v>
      </c>
      <c r="L83" s="10">
        <v>0</v>
      </c>
      <c r="M83" s="10">
        <v>0</v>
      </c>
      <c r="N83" s="10">
        <v>1</v>
      </c>
      <c r="O83" s="10">
        <v>0</v>
      </c>
      <c r="P83" s="10">
        <v>0</v>
      </c>
      <c r="Q83" s="10">
        <v>0</v>
      </c>
      <c r="R83" s="10">
        <v>4</v>
      </c>
      <c r="S83" s="10">
        <v>0</v>
      </c>
      <c r="T83" s="10">
        <v>0</v>
      </c>
      <c r="U83" s="10">
        <v>0</v>
      </c>
      <c r="V83" s="10">
        <v>1</v>
      </c>
      <c r="W83" s="10">
        <v>0</v>
      </c>
      <c r="X83" s="10">
        <v>0</v>
      </c>
      <c r="Y83" s="10">
        <v>0</v>
      </c>
      <c r="Z83" s="10">
        <v>7</v>
      </c>
      <c r="AA83" s="10">
        <v>0</v>
      </c>
      <c r="AB83" s="10">
        <v>0</v>
      </c>
      <c r="AC83" s="10">
        <v>0</v>
      </c>
      <c r="AD83" s="10">
        <v>9</v>
      </c>
      <c r="AE83" s="10">
        <v>0</v>
      </c>
      <c r="AF83" s="10">
        <v>0</v>
      </c>
      <c r="AG83" s="10">
        <v>0</v>
      </c>
      <c r="AH83" s="10">
        <f t="shared" si="2"/>
        <v>46</v>
      </c>
      <c r="AI83" s="10">
        <f t="shared" si="3"/>
        <v>1</v>
      </c>
    </row>
    <row r="84" spans="1:35" x14ac:dyDescent="0.25">
      <c r="A84" s="15"/>
      <c r="B84" s="27" t="s">
        <v>82</v>
      </c>
      <c r="C84" s="13" t="s">
        <v>102</v>
      </c>
      <c r="D84" s="10">
        <v>12</v>
      </c>
      <c r="E84" s="10">
        <v>0</v>
      </c>
      <c r="F84" s="10">
        <v>0</v>
      </c>
      <c r="G84" s="10">
        <v>0</v>
      </c>
      <c r="H84" s="10">
        <v>9</v>
      </c>
      <c r="I84" s="10">
        <v>0</v>
      </c>
      <c r="J84" s="10">
        <v>4</v>
      </c>
      <c r="K84" s="10">
        <v>0</v>
      </c>
      <c r="L84" s="10">
        <v>0</v>
      </c>
      <c r="M84" s="10">
        <v>0</v>
      </c>
      <c r="N84" s="10">
        <v>3</v>
      </c>
      <c r="O84" s="10">
        <v>0</v>
      </c>
      <c r="P84" s="10">
        <v>0</v>
      </c>
      <c r="Q84" s="10">
        <v>1</v>
      </c>
      <c r="R84" s="10">
        <v>0</v>
      </c>
      <c r="S84" s="10">
        <v>0</v>
      </c>
      <c r="T84" s="10">
        <v>0</v>
      </c>
      <c r="U84" s="10">
        <v>0</v>
      </c>
      <c r="V84" s="10">
        <v>0</v>
      </c>
      <c r="W84" s="10">
        <v>0</v>
      </c>
      <c r="X84" s="10">
        <v>0</v>
      </c>
      <c r="Y84" s="10">
        <v>0</v>
      </c>
      <c r="Z84" s="10">
        <v>5</v>
      </c>
      <c r="AA84" s="10">
        <v>0</v>
      </c>
      <c r="AB84" s="10">
        <v>0</v>
      </c>
      <c r="AC84" s="10">
        <v>1</v>
      </c>
      <c r="AD84" s="10">
        <v>11</v>
      </c>
      <c r="AE84" s="10">
        <v>0</v>
      </c>
      <c r="AF84" s="10">
        <v>0</v>
      </c>
      <c r="AG84" s="10">
        <v>0</v>
      </c>
      <c r="AH84" s="10">
        <f t="shared" si="2"/>
        <v>44</v>
      </c>
      <c r="AI84" s="10">
        <f t="shared" si="3"/>
        <v>2</v>
      </c>
    </row>
    <row r="85" spans="1:35" x14ac:dyDescent="0.25">
      <c r="A85" s="15"/>
      <c r="B85" s="27" t="s">
        <v>82</v>
      </c>
      <c r="C85" s="13" t="s">
        <v>103</v>
      </c>
      <c r="D85" s="10">
        <v>3</v>
      </c>
      <c r="E85" s="10">
        <v>3</v>
      </c>
      <c r="F85" s="10">
        <v>0</v>
      </c>
      <c r="G85" s="10">
        <v>0</v>
      </c>
      <c r="H85" s="10">
        <v>1</v>
      </c>
      <c r="I85" s="10">
        <v>0</v>
      </c>
      <c r="J85" s="10">
        <v>1</v>
      </c>
      <c r="K85" s="10">
        <v>0</v>
      </c>
      <c r="L85" s="10">
        <v>0</v>
      </c>
      <c r="M85" s="10">
        <v>0</v>
      </c>
      <c r="N85" s="10">
        <v>1</v>
      </c>
      <c r="O85" s="10">
        <v>0</v>
      </c>
      <c r="P85" s="10">
        <v>0</v>
      </c>
      <c r="Q85" s="10">
        <v>0</v>
      </c>
      <c r="R85" s="10">
        <v>0</v>
      </c>
      <c r="S85" s="10">
        <v>0</v>
      </c>
      <c r="T85" s="10">
        <v>0</v>
      </c>
      <c r="U85" s="10">
        <v>0</v>
      </c>
      <c r="V85" s="10">
        <v>0</v>
      </c>
      <c r="W85" s="10">
        <v>0</v>
      </c>
      <c r="X85" s="10">
        <v>0</v>
      </c>
      <c r="Y85" s="10">
        <v>0</v>
      </c>
      <c r="Z85" s="10">
        <v>0</v>
      </c>
      <c r="AA85" s="10">
        <v>0</v>
      </c>
      <c r="AB85" s="10">
        <v>0</v>
      </c>
      <c r="AC85" s="10">
        <v>2</v>
      </c>
      <c r="AD85" s="10">
        <v>0</v>
      </c>
      <c r="AE85" s="10">
        <v>0</v>
      </c>
      <c r="AF85" s="10">
        <v>0</v>
      </c>
      <c r="AG85" s="10">
        <v>0</v>
      </c>
      <c r="AH85" s="10">
        <f t="shared" si="2"/>
        <v>6</v>
      </c>
      <c r="AI85" s="10">
        <f t="shared" si="3"/>
        <v>5</v>
      </c>
    </row>
    <row r="86" spans="1:35" ht="15" customHeight="1" x14ac:dyDescent="0.25">
      <c r="A86" s="15"/>
      <c r="B86" s="27" t="s">
        <v>82</v>
      </c>
      <c r="C86" s="18" t="s">
        <v>104</v>
      </c>
      <c r="D86" s="10">
        <v>76</v>
      </c>
      <c r="E86" s="10">
        <v>35</v>
      </c>
      <c r="F86" s="10">
        <v>0</v>
      </c>
      <c r="G86" s="10">
        <v>38</v>
      </c>
      <c r="H86" s="10">
        <v>41</v>
      </c>
      <c r="I86" s="10">
        <v>0</v>
      </c>
      <c r="J86" s="10">
        <v>44</v>
      </c>
      <c r="K86" s="10">
        <v>0</v>
      </c>
      <c r="L86" s="10">
        <v>40</v>
      </c>
      <c r="M86" s="10">
        <v>0</v>
      </c>
      <c r="N86" s="10">
        <v>22</v>
      </c>
      <c r="O86" s="10">
        <v>0</v>
      </c>
      <c r="P86" s="10">
        <v>0</v>
      </c>
      <c r="Q86" s="10">
        <v>28</v>
      </c>
      <c r="R86" s="10">
        <v>0</v>
      </c>
      <c r="S86" s="10">
        <v>0</v>
      </c>
      <c r="T86" s="10">
        <v>0</v>
      </c>
      <c r="U86" s="10">
        <v>0</v>
      </c>
      <c r="V86" s="10">
        <v>9</v>
      </c>
      <c r="W86" s="10">
        <v>8</v>
      </c>
      <c r="X86" s="10">
        <v>0</v>
      </c>
      <c r="Y86" s="10">
        <v>28</v>
      </c>
      <c r="Z86" s="10">
        <v>48</v>
      </c>
      <c r="AA86" s="10">
        <v>0</v>
      </c>
      <c r="AB86" s="10">
        <v>0</v>
      </c>
      <c r="AC86" s="10">
        <v>17</v>
      </c>
      <c r="AD86" s="10">
        <v>77</v>
      </c>
      <c r="AE86" s="10">
        <v>0</v>
      </c>
      <c r="AF86" s="10">
        <v>0</v>
      </c>
      <c r="AG86" s="10">
        <v>0</v>
      </c>
      <c r="AH86" s="10">
        <f t="shared" si="2"/>
        <v>357</v>
      </c>
      <c r="AI86" s="10">
        <f t="shared" si="3"/>
        <v>154</v>
      </c>
    </row>
    <row r="87" spans="1:35" x14ac:dyDescent="0.25">
      <c r="A87" s="19"/>
      <c r="B87" s="20"/>
      <c r="C87" s="21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</row>
    <row r="88" spans="1:35" x14ac:dyDescent="0.25">
      <c r="A88" s="19"/>
      <c r="B88" s="22" t="s">
        <v>105</v>
      </c>
      <c r="C88" s="23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</row>
    <row r="89" spans="1:35" x14ac:dyDescent="0.25">
      <c r="A89" s="19"/>
      <c r="B89" s="27" t="s">
        <v>82</v>
      </c>
      <c r="C89" s="24" t="s">
        <v>106</v>
      </c>
      <c r="D89" s="10">
        <v>0</v>
      </c>
      <c r="E89" s="10">
        <v>0</v>
      </c>
      <c r="F89" s="10">
        <v>0</v>
      </c>
      <c r="G89" s="10">
        <v>0</v>
      </c>
      <c r="H89" s="10">
        <v>0</v>
      </c>
      <c r="I89" s="10">
        <v>0</v>
      </c>
      <c r="J89" s="10">
        <v>0</v>
      </c>
      <c r="K89" s="10">
        <v>0</v>
      </c>
      <c r="L89" s="10">
        <v>0</v>
      </c>
      <c r="M89" s="10">
        <v>0</v>
      </c>
      <c r="N89" s="10">
        <v>0</v>
      </c>
      <c r="O89" s="10">
        <v>0</v>
      </c>
      <c r="P89" s="10">
        <v>0</v>
      </c>
      <c r="Q89" s="10">
        <v>0</v>
      </c>
      <c r="R89" s="10">
        <v>0</v>
      </c>
      <c r="S89" s="10">
        <v>0</v>
      </c>
      <c r="T89" s="10">
        <v>0</v>
      </c>
      <c r="U89" s="10">
        <v>0</v>
      </c>
      <c r="V89" s="10">
        <v>0</v>
      </c>
      <c r="W89" s="10">
        <v>0</v>
      </c>
      <c r="X89" s="10">
        <v>0</v>
      </c>
      <c r="Y89" s="10">
        <v>0</v>
      </c>
      <c r="Z89" s="10">
        <v>0</v>
      </c>
      <c r="AA89" s="10">
        <v>0</v>
      </c>
      <c r="AB89" s="10">
        <v>0</v>
      </c>
      <c r="AC89" s="10">
        <v>0</v>
      </c>
      <c r="AD89" s="10">
        <v>0</v>
      </c>
      <c r="AE89" s="10">
        <v>0</v>
      </c>
      <c r="AF89" s="10">
        <v>0</v>
      </c>
      <c r="AG89" s="10">
        <v>0</v>
      </c>
      <c r="AH89" s="10">
        <f t="shared" si="2"/>
        <v>0</v>
      </c>
      <c r="AI89" s="10">
        <f t="shared" si="3"/>
        <v>0</v>
      </c>
    </row>
    <row r="90" spans="1:35" x14ac:dyDescent="0.25">
      <c r="A90" s="19"/>
      <c r="B90" s="27" t="s">
        <v>82</v>
      </c>
      <c r="C90" s="24" t="s">
        <v>107</v>
      </c>
      <c r="D90" s="10">
        <v>1</v>
      </c>
      <c r="E90" s="10">
        <v>0</v>
      </c>
      <c r="F90" s="10">
        <v>0</v>
      </c>
      <c r="G90" s="10">
        <v>0</v>
      </c>
      <c r="H90" s="10">
        <v>0</v>
      </c>
      <c r="I90" s="10">
        <v>0</v>
      </c>
      <c r="J90" s="10">
        <v>0</v>
      </c>
      <c r="K90" s="10">
        <v>0</v>
      </c>
      <c r="L90" s="10">
        <v>0</v>
      </c>
      <c r="M90" s="10">
        <v>0</v>
      </c>
      <c r="N90" s="10">
        <v>0</v>
      </c>
      <c r="O90" s="10">
        <v>0</v>
      </c>
      <c r="P90" s="10">
        <v>0</v>
      </c>
      <c r="Q90" s="10">
        <v>0</v>
      </c>
      <c r="R90" s="10">
        <v>0</v>
      </c>
      <c r="S90" s="10">
        <v>0</v>
      </c>
      <c r="T90" s="10">
        <v>0</v>
      </c>
      <c r="U90" s="10">
        <v>0</v>
      </c>
      <c r="V90" s="10">
        <v>0</v>
      </c>
      <c r="W90" s="10">
        <v>0</v>
      </c>
      <c r="X90" s="10">
        <v>0</v>
      </c>
      <c r="Y90" s="10">
        <v>0</v>
      </c>
      <c r="Z90" s="10">
        <v>0</v>
      </c>
      <c r="AA90" s="10">
        <v>0</v>
      </c>
      <c r="AB90" s="10">
        <v>0</v>
      </c>
      <c r="AC90" s="10">
        <v>0</v>
      </c>
      <c r="AD90" s="10">
        <v>0</v>
      </c>
      <c r="AE90" s="10">
        <v>0</v>
      </c>
      <c r="AF90" s="10">
        <v>0</v>
      </c>
      <c r="AG90" s="10">
        <v>0</v>
      </c>
      <c r="AH90" s="10">
        <f t="shared" si="2"/>
        <v>1</v>
      </c>
      <c r="AI90" s="10">
        <f t="shared" si="3"/>
        <v>0</v>
      </c>
    </row>
    <row r="91" spans="1:35" x14ac:dyDescent="0.25">
      <c r="A91" s="19"/>
      <c r="B91" s="27" t="s">
        <v>82</v>
      </c>
      <c r="C91" s="24" t="s">
        <v>108</v>
      </c>
      <c r="D91" s="10">
        <v>0</v>
      </c>
      <c r="E91" s="10">
        <v>0</v>
      </c>
      <c r="F91" s="10">
        <v>0</v>
      </c>
      <c r="G91" s="10">
        <v>0</v>
      </c>
      <c r="H91" s="10">
        <v>0</v>
      </c>
      <c r="I91" s="10">
        <v>0</v>
      </c>
      <c r="J91" s="10">
        <v>0</v>
      </c>
      <c r="K91" s="10">
        <v>0</v>
      </c>
      <c r="L91" s="10">
        <v>0</v>
      </c>
      <c r="M91" s="10">
        <v>0</v>
      </c>
      <c r="N91" s="10">
        <v>0</v>
      </c>
      <c r="O91" s="10">
        <v>0</v>
      </c>
      <c r="P91" s="10">
        <v>0</v>
      </c>
      <c r="Q91" s="10">
        <v>0</v>
      </c>
      <c r="R91" s="10">
        <v>0</v>
      </c>
      <c r="S91" s="10">
        <v>0</v>
      </c>
      <c r="T91" s="10">
        <v>0</v>
      </c>
      <c r="U91" s="10">
        <v>0</v>
      </c>
      <c r="V91" s="10">
        <v>0</v>
      </c>
      <c r="W91" s="10">
        <v>0</v>
      </c>
      <c r="X91" s="10">
        <v>0</v>
      </c>
      <c r="Y91" s="10">
        <v>0</v>
      </c>
      <c r="Z91" s="10">
        <v>0</v>
      </c>
      <c r="AA91" s="10">
        <v>0</v>
      </c>
      <c r="AB91" s="10">
        <v>0</v>
      </c>
      <c r="AC91" s="10">
        <v>7</v>
      </c>
      <c r="AD91" s="10">
        <v>0</v>
      </c>
      <c r="AE91" s="10">
        <v>0</v>
      </c>
      <c r="AF91" s="10">
        <v>0</v>
      </c>
      <c r="AG91" s="10">
        <v>0</v>
      </c>
      <c r="AH91" s="10">
        <f t="shared" si="2"/>
        <v>0</v>
      </c>
      <c r="AI91" s="10">
        <f t="shared" si="3"/>
        <v>7</v>
      </c>
    </row>
    <row r="92" spans="1:35" x14ac:dyDescent="0.25">
      <c r="A92" s="19"/>
      <c r="B92" s="27" t="s">
        <v>82</v>
      </c>
      <c r="C92" s="24" t="s">
        <v>109</v>
      </c>
      <c r="D92" s="10">
        <v>0</v>
      </c>
      <c r="E92" s="10">
        <v>0</v>
      </c>
      <c r="F92" s="10">
        <v>0</v>
      </c>
      <c r="G92" s="10">
        <v>0</v>
      </c>
      <c r="H92" s="10">
        <v>0</v>
      </c>
      <c r="I92" s="10">
        <v>0</v>
      </c>
      <c r="J92" s="10">
        <v>0</v>
      </c>
      <c r="K92" s="10">
        <v>0</v>
      </c>
      <c r="L92" s="10">
        <v>1</v>
      </c>
      <c r="M92" s="10">
        <v>0</v>
      </c>
      <c r="N92" s="10">
        <v>0</v>
      </c>
      <c r="O92" s="10">
        <v>0</v>
      </c>
      <c r="P92" s="10">
        <v>0</v>
      </c>
      <c r="Q92" s="10">
        <v>0</v>
      </c>
      <c r="R92" s="10">
        <v>10</v>
      </c>
      <c r="S92" s="10">
        <v>0</v>
      </c>
      <c r="T92" s="10">
        <v>0</v>
      </c>
      <c r="U92" s="10">
        <v>0</v>
      </c>
      <c r="V92" s="10">
        <v>0</v>
      </c>
      <c r="W92" s="10">
        <v>0</v>
      </c>
      <c r="X92" s="10">
        <v>0</v>
      </c>
      <c r="Y92" s="10">
        <v>0</v>
      </c>
      <c r="Z92" s="10">
        <v>0</v>
      </c>
      <c r="AA92" s="10">
        <v>0</v>
      </c>
      <c r="AB92" s="10">
        <v>0</v>
      </c>
      <c r="AC92" s="10">
        <v>0</v>
      </c>
      <c r="AD92" s="10">
        <v>0</v>
      </c>
      <c r="AE92" s="10">
        <v>0</v>
      </c>
      <c r="AF92" s="10">
        <v>0</v>
      </c>
      <c r="AG92" s="10">
        <v>0</v>
      </c>
      <c r="AH92" s="10">
        <f t="shared" si="2"/>
        <v>11</v>
      </c>
      <c r="AI92" s="10">
        <f t="shared" si="3"/>
        <v>0</v>
      </c>
    </row>
    <row r="93" spans="1:35" x14ac:dyDescent="0.25">
      <c r="A93" s="19"/>
      <c r="B93" s="27" t="s">
        <v>82</v>
      </c>
      <c r="C93" s="24" t="s">
        <v>110</v>
      </c>
      <c r="D93" s="10">
        <v>104</v>
      </c>
      <c r="E93" s="10">
        <v>41</v>
      </c>
      <c r="F93" s="10">
        <v>0</v>
      </c>
      <c r="G93" s="10">
        <v>26</v>
      </c>
      <c r="H93" s="10">
        <v>47</v>
      </c>
      <c r="I93" s="10">
        <v>0</v>
      </c>
      <c r="J93" s="10">
        <v>1</v>
      </c>
      <c r="K93" s="10">
        <v>0</v>
      </c>
      <c r="L93" s="10">
        <v>36</v>
      </c>
      <c r="M93" s="10">
        <v>0</v>
      </c>
      <c r="N93" s="10">
        <v>0</v>
      </c>
      <c r="O93" s="10">
        <v>0</v>
      </c>
      <c r="P93" s="10">
        <v>0</v>
      </c>
      <c r="Q93" s="10">
        <v>9</v>
      </c>
      <c r="R93" s="10">
        <v>0</v>
      </c>
      <c r="S93" s="10">
        <v>0</v>
      </c>
      <c r="T93" s="10">
        <v>0</v>
      </c>
      <c r="U93" s="10">
        <v>0</v>
      </c>
      <c r="V93" s="10">
        <v>0</v>
      </c>
      <c r="W93" s="10">
        <v>0</v>
      </c>
      <c r="X93" s="10">
        <v>0</v>
      </c>
      <c r="Y93" s="10">
        <v>0</v>
      </c>
      <c r="Z93" s="10">
        <v>10</v>
      </c>
      <c r="AA93" s="10">
        <v>0</v>
      </c>
      <c r="AB93" s="10">
        <v>0</v>
      </c>
      <c r="AC93" s="10">
        <v>0</v>
      </c>
      <c r="AD93" s="10">
        <v>97</v>
      </c>
      <c r="AE93" s="10">
        <v>0</v>
      </c>
      <c r="AF93" s="10">
        <v>0</v>
      </c>
      <c r="AG93" s="10">
        <v>0</v>
      </c>
      <c r="AH93" s="10">
        <f t="shared" si="2"/>
        <v>295</v>
      </c>
      <c r="AI93" s="10">
        <f t="shared" si="3"/>
        <v>76</v>
      </c>
    </row>
    <row r="94" spans="1:35" x14ac:dyDescent="0.25">
      <c r="A94" s="19"/>
      <c r="B94" s="27" t="s">
        <v>82</v>
      </c>
      <c r="C94" s="24" t="s">
        <v>111</v>
      </c>
      <c r="D94" s="10">
        <v>0</v>
      </c>
      <c r="E94" s="10">
        <v>0</v>
      </c>
      <c r="F94" s="10">
        <v>0</v>
      </c>
      <c r="G94" s="10">
        <v>0</v>
      </c>
      <c r="H94" s="10">
        <v>0</v>
      </c>
      <c r="I94" s="10">
        <v>0</v>
      </c>
      <c r="J94" s="10">
        <v>0</v>
      </c>
      <c r="K94" s="10">
        <v>0</v>
      </c>
      <c r="L94" s="10">
        <v>0</v>
      </c>
      <c r="M94" s="10">
        <v>0</v>
      </c>
      <c r="N94" s="10">
        <v>0</v>
      </c>
      <c r="O94" s="10">
        <v>0</v>
      </c>
      <c r="P94" s="10">
        <v>0</v>
      </c>
      <c r="Q94" s="10">
        <v>0</v>
      </c>
      <c r="R94" s="10">
        <v>0</v>
      </c>
      <c r="S94" s="10">
        <v>0</v>
      </c>
      <c r="T94" s="10">
        <v>0</v>
      </c>
      <c r="U94" s="10">
        <v>0</v>
      </c>
      <c r="V94" s="10">
        <v>10</v>
      </c>
      <c r="W94" s="10">
        <v>8</v>
      </c>
      <c r="X94" s="10">
        <v>0</v>
      </c>
      <c r="Y94" s="10">
        <v>0</v>
      </c>
      <c r="Z94" s="10">
        <v>0</v>
      </c>
      <c r="AA94" s="10">
        <v>0</v>
      </c>
      <c r="AB94" s="10">
        <v>0</v>
      </c>
      <c r="AC94" s="10">
        <v>0</v>
      </c>
      <c r="AD94" s="10">
        <v>0</v>
      </c>
      <c r="AE94" s="10">
        <v>0</v>
      </c>
      <c r="AF94" s="10">
        <v>0</v>
      </c>
      <c r="AG94" s="10">
        <v>0</v>
      </c>
      <c r="AH94" s="10">
        <f t="shared" si="2"/>
        <v>10</v>
      </c>
      <c r="AI94" s="10">
        <f t="shared" si="3"/>
        <v>8</v>
      </c>
    </row>
    <row r="95" spans="1:35" x14ac:dyDescent="0.25">
      <c r="A95" s="19"/>
      <c r="B95" s="27" t="s">
        <v>82</v>
      </c>
      <c r="C95" s="24" t="s">
        <v>112</v>
      </c>
      <c r="D95" s="10">
        <v>0</v>
      </c>
      <c r="E95" s="10">
        <v>0</v>
      </c>
      <c r="F95" s="10">
        <v>0</v>
      </c>
      <c r="G95" s="10">
        <v>0</v>
      </c>
      <c r="H95" s="10">
        <v>0</v>
      </c>
      <c r="I95" s="10">
        <v>0</v>
      </c>
      <c r="J95" s="10">
        <v>0</v>
      </c>
      <c r="K95" s="10">
        <v>0</v>
      </c>
      <c r="L95" s="10">
        <v>0</v>
      </c>
      <c r="M95" s="10">
        <v>0</v>
      </c>
      <c r="N95" s="10">
        <v>0</v>
      </c>
      <c r="O95" s="10">
        <v>0</v>
      </c>
      <c r="P95" s="10">
        <v>0</v>
      </c>
      <c r="Q95" s="10">
        <v>0</v>
      </c>
      <c r="R95" s="10">
        <v>0</v>
      </c>
      <c r="S95" s="10">
        <v>0</v>
      </c>
      <c r="T95" s="10">
        <v>0</v>
      </c>
      <c r="U95" s="10">
        <v>0</v>
      </c>
      <c r="V95" s="10">
        <v>0</v>
      </c>
      <c r="W95" s="10">
        <v>0</v>
      </c>
      <c r="X95" s="10">
        <v>0</v>
      </c>
      <c r="Y95" s="10">
        <v>0</v>
      </c>
      <c r="Z95" s="10">
        <v>0</v>
      </c>
      <c r="AA95" s="10">
        <v>0</v>
      </c>
      <c r="AB95" s="10">
        <v>0</v>
      </c>
      <c r="AC95" s="10">
        <v>0</v>
      </c>
      <c r="AD95" s="10">
        <v>0</v>
      </c>
      <c r="AE95" s="10">
        <v>0</v>
      </c>
      <c r="AF95" s="10">
        <v>0</v>
      </c>
      <c r="AG95" s="10">
        <v>0</v>
      </c>
      <c r="AH95" s="10">
        <f t="shared" si="2"/>
        <v>0</v>
      </c>
      <c r="AI95" s="10">
        <f t="shared" si="3"/>
        <v>0</v>
      </c>
    </row>
    <row r="96" spans="1:35" x14ac:dyDescent="0.25">
      <c r="A96" s="19"/>
      <c r="B96" s="27" t="s">
        <v>82</v>
      </c>
      <c r="C96" s="24" t="s">
        <v>113</v>
      </c>
      <c r="D96" s="10">
        <v>0</v>
      </c>
      <c r="E96" s="10">
        <v>0</v>
      </c>
      <c r="F96" s="10">
        <v>0</v>
      </c>
      <c r="G96" s="10">
        <v>0</v>
      </c>
      <c r="H96" s="10">
        <v>0</v>
      </c>
      <c r="I96" s="10">
        <v>0</v>
      </c>
      <c r="J96" s="10">
        <v>0</v>
      </c>
      <c r="K96" s="10">
        <v>0</v>
      </c>
      <c r="L96" s="10">
        <v>0</v>
      </c>
      <c r="M96" s="10">
        <v>0</v>
      </c>
      <c r="N96" s="10">
        <v>0</v>
      </c>
      <c r="O96" s="10">
        <v>0</v>
      </c>
      <c r="P96" s="10">
        <v>0</v>
      </c>
      <c r="Q96" s="10">
        <v>0</v>
      </c>
      <c r="R96" s="10">
        <v>0</v>
      </c>
      <c r="S96" s="10">
        <v>0</v>
      </c>
      <c r="T96" s="10">
        <v>0</v>
      </c>
      <c r="U96" s="10">
        <v>0</v>
      </c>
      <c r="V96" s="10">
        <v>0</v>
      </c>
      <c r="W96" s="10">
        <v>0</v>
      </c>
      <c r="X96" s="10">
        <v>0</v>
      </c>
      <c r="Y96" s="10">
        <v>0</v>
      </c>
      <c r="Z96" s="10">
        <v>0</v>
      </c>
      <c r="AA96" s="10">
        <v>0</v>
      </c>
      <c r="AB96" s="10">
        <v>0</v>
      </c>
      <c r="AC96" s="10">
        <v>14</v>
      </c>
      <c r="AD96" s="10">
        <v>0</v>
      </c>
      <c r="AE96" s="10">
        <v>0</v>
      </c>
      <c r="AF96" s="10">
        <v>0</v>
      </c>
      <c r="AG96" s="10">
        <v>0</v>
      </c>
      <c r="AH96" s="10">
        <f t="shared" si="2"/>
        <v>0</v>
      </c>
      <c r="AI96" s="10">
        <f t="shared" si="3"/>
        <v>14</v>
      </c>
    </row>
    <row r="97" spans="1:35" x14ac:dyDescent="0.25">
      <c r="A97" s="19"/>
      <c r="B97" s="27" t="s">
        <v>82</v>
      </c>
      <c r="C97" s="24" t="s">
        <v>114</v>
      </c>
      <c r="D97" s="10">
        <v>0</v>
      </c>
      <c r="E97" s="10">
        <v>0</v>
      </c>
      <c r="F97" s="10">
        <v>0</v>
      </c>
      <c r="G97" s="10">
        <v>0</v>
      </c>
      <c r="H97" s="10">
        <v>0</v>
      </c>
      <c r="I97" s="10">
        <v>0</v>
      </c>
      <c r="J97" s="10">
        <v>0</v>
      </c>
      <c r="K97" s="10">
        <v>0</v>
      </c>
      <c r="L97" s="10">
        <v>0</v>
      </c>
      <c r="M97" s="10">
        <v>0</v>
      </c>
      <c r="N97" s="10">
        <v>0</v>
      </c>
      <c r="O97" s="10">
        <v>0</v>
      </c>
      <c r="P97" s="10">
        <v>0</v>
      </c>
      <c r="Q97" s="10">
        <v>0</v>
      </c>
      <c r="R97" s="10">
        <v>0</v>
      </c>
      <c r="S97" s="10">
        <v>0</v>
      </c>
      <c r="T97" s="10">
        <v>0</v>
      </c>
      <c r="U97" s="10">
        <v>0</v>
      </c>
      <c r="V97" s="10">
        <v>0</v>
      </c>
      <c r="W97" s="10">
        <v>0</v>
      </c>
      <c r="X97" s="10">
        <v>0</v>
      </c>
      <c r="Y97" s="10">
        <v>0</v>
      </c>
      <c r="Z97" s="10">
        <v>0</v>
      </c>
      <c r="AA97" s="10">
        <v>0</v>
      </c>
      <c r="AB97" s="10">
        <v>0</v>
      </c>
      <c r="AC97" s="10">
        <v>0</v>
      </c>
      <c r="AD97" s="10">
        <v>0</v>
      </c>
      <c r="AE97" s="10">
        <v>0</v>
      </c>
      <c r="AF97" s="10">
        <v>0</v>
      </c>
      <c r="AG97" s="10">
        <v>0</v>
      </c>
      <c r="AH97" s="10">
        <f t="shared" si="2"/>
        <v>0</v>
      </c>
      <c r="AI97" s="10">
        <f t="shared" si="3"/>
        <v>0</v>
      </c>
    </row>
    <row r="98" spans="1:35" x14ac:dyDescent="0.25">
      <c r="A98" s="19"/>
      <c r="B98" s="27" t="s">
        <v>82</v>
      </c>
      <c r="C98" s="24" t="s">
        <v>115</v>
      </c>
      <c r="D98" s="10">
        <v>0</v>
      </c>
      <c r="E98" s="10">
        <v>0</v>
      </c>
      <c r="F98" s="10">
        <v>0</v>
      </c>
      <c r="G98" s="10">
        <v>11</v>
      </c>
      <c r="H98" s="10">
        <v>11</v>
      </c>
      <c r="I98" s="10">
        <v>0</v>
      </c>
      <c r="J98" s="10">
        <v>52</v>
      </c>
      <c r="K98" s="10">
        <v>0</v>
      </c>
      <c r="L98" s="10">
        <v>3</v>
      </c>
      <c r="M98" s="10">
        <v>0</v>
      </c>
      <c r="N98" s="10">
        <v>31</v>
      </c>
      <c r="O98" s="10">
        <v>0</v>
      </c>
      <c r="P98" s="10">
        <v>0</v>
      </c>
      <c r="Q98" s="10">
        <v>20</v>
      </c>
      <c r="R98" s="10">
        <v>0</v>
      </c>
      <c r="S98" s="10">
        <v>0</v>
      </c>
      <c r="T98" s="10">
        <v>0</v>
      </c>
      <c r="U98" s="10">
        <v>0</v>
      </c>
      <c r="V98" s="10">
        <v>0</v>
      </c>
      <c r="W98" s="10">
        <v>0</v>
      </c>
      <c r="X98" s="10">
        <v>0</v>
      </c>
      <c r="Y98" s="10">
        <v>28</v>
      </c>
      <c r="Z98" s="10">
        <v>27</v>
      </c>
      <c r="AA98" s="10">
        <v>0</v>
      </c>
      <c r="AB98" s="10">
        <v>0</v>
      </c>
      <c r="AC98" s="10">
        <v>0</v>
      </c>
      <c r="AD98" s="10">
        <v>0</v>
      </c>
      <c r="AE98" s="10">
        <v>0</v>
      </c>
      <c r="AF98" s="10">
        <v>0</v>
      </c>
      <c r="AG98" s="10">
        <v>0</v>
      </c>
      <c r="AH98" s="10">
        <f t="shared" si="2"/>
        <v>124</v>
      </c>
      <c r="AI98" s="10">
        <f t="shared" si="3"/>
        <v>59</v>
      </c>
    </row>
    <row r="99" spans="1:35" x14ac:dyDescent="0.25">
      <c r="A99" s="19"/>
      <c r="B99" s="27" t="s">
        <v>82</v>
      </c>
      <c r="C99" s="24" t="s">
        <v>116</v>
      </c>
      <c r="D99" s="10">
        <v>3</v>
      </c>
      <c r="E99" s="10">
        <v>1</v>
      </c>
      <c r="F99" s="10">
        <v>0</v>
      </c>
      <c r="G99" s="10">
        <v>1</v>
      </c>
      <c r="H99" s="10">
        <v>0</v>
      </c>
      <c r="I99" s="10">
        <v>0</v>
      </c>
      <c r="J99" s="10">
        <v>0</v>
      </c>
      <c r="K99" s="10">
        <v>0</v>
      </c>
      <c r="L99" s="10">
        <v>0</v>
      </c>
      <c r="M99" s="10">
        <v>0</v>
      </c>
      <c r="N99" s="10">
        <v>4</v>
      </c>
      <c r="O99" s="10">
        <v>0</v>
      </c>
      <c r="P99" s="10">
        <v>0</v>
      </c>
      <c r="Q99" s="10">
        <v>0</v>
      </c>
      <c r="R99" s="10">
        <v>0</v>
      </c>
      <c r="S99" s="10">
        <v>0</v>
      </c>
      <c r="T99" s="10">
        <v>0</v>
      </c>
      <c r="U99" s="10">
        <v>0</v>
      </c>
      <c r="V99" s="10">
        <v>0</v>
      </c>
      <c r="W99" s="10">
        <v>0</v>
      </c>
      <c r="X99" s="10">
        <v>0</v>
      </c>
      <c r="Y99" s="10">
        <v>0</v>
      </c>
      <c r="Z99" s="10">
        <v>0</v>
      </c>
      <c r="AA99" s="10">
        <v>0</v>
      </c>
      <c r="AB99" s="10">
        <v>0</v>
      </c>
      <c r="AC99" s="10">
        <v>0</v>
      </c>
      <c r="AD99" s="10">
        <v>0</v>
      </c>
      <c r="AE99" s="10">
        <v>0</v>
      </c>
      <c r="AF99" s="10">
        <v>0</v>
      </c>
      <c r="AG99" s="10">
        <v>0</v>
      </c>
      <c r="AH99" s="10">
        <f t="shared" si="2"/>
        <v>7</v>
      </c>
      <c r="AI99" s="10">
        <f t="shared" si="3"/>
        <v>2</v>
      </c>
    </row>
    <row r="100" spans="1:35" x14ac:dyDescent="0.25">
      <c r="A100" s="19"/>
      <c r="B100" s="27" t="s">
        <v>82</v>
      </c>
      <c r="C100" s="24" t="s">
        <v>117</v>
      </c>
      <c r="D100" s="10">
        <v>0</v>
      </c>
      <c r="E100" s="10">
        <v>0</v>
      </c>
      <c r="F100" s="10">
        <v>0</v>
      </c>
      <c r="G100" s="10">
        <v>0</v>
      </c>
      <c r="H100" s="10">
        <v>0</v>
      </c>
      <c r="I100" s="10">
        <v>0</v>
      </c>
      <c r="J100" s="10">
        <v>0</v>
      </c>
      <c r="K100" s="10">
        <v>0</v>
      </c>
      <c r="L100" s="10">
        <v>0</v>
      </c>
      <c r="M100" s="10">
        <v>0</v>
      </c>
      <c r="N100" s="10">
        <v>0</v>
      </c>
      <c r="O100" s="10">
        <v>0</v>
      </c>
      <c r="P100" s="10">
        <v>0</v>
      </c>
      <c r="Q100" s="10">
        <v>0</v>
      </c>
      <c r="R100" s="10">
        <v>0</v>
      </c>
      <c r="S100" s="10">
        <v>0</v>
      </c>
      <c r="T100" s="10">
        <v>0</v>
      </c>
      <c r="U100" s="10">
        <v>0</v>
      </c>
      <c r="V100" s="10">
        <v>0</v>
      </c>
      <c r="W100" s="10">
        <v>0</v>
      </c>
      <c r="X100" s="10">
        <v>0</v>
      </c>
      <c r="Y100" s="10">
        <v>0</v>
      </c>
      <c r="Z100" s="10">
        <v>0</v>
      </c>
      <c r="AA100" s="10">
        <v>0</v>
      </c>
      <c r="AB100" s="10">
        <v>0</v>
      </c>
      <c r="AC100" s="10">
        <v>0</v>
      </c>
      <c r="AD100" s="10">
        <v>0</v>
      </c>
      <c r="AE100" s="10">
        <v>0</v>
      </c>
      <c r="AF100" s="10">
        <v>0</v>
      </c>
      <c r="AG100" s="10">
        <v>0</v>
      </c>
      <c r="AH100" s="10">
        <f t="shared" si="2"/>
        <v>0</v>
      </c>
      <c r="AI100" s="10">
        <f t="shared" si="3"/>
        <v>0</v>
      </c>
    </row>
    <row r="101" spans="1:35" x14ac:dyDescent="0.25">
      <c r="A101" s="19"/>
      <c r="B101" s="27" t="s">
        <v>82</v>
      </c>
      <c r="C101" s="24" t="s">
        <v>118</v>
      </c>
      <c r="D101" s="10">
        <v>0</v>
      </c>
      <c r="E101" s="10">
        <v>0</v>
      </c>
      <c r="F101" s="10">
        <v>0</v>
      </c>
      <c r="G101" s="10">
        <v>0</v>
      </c>
      <c r="H101" s="10">
        <v>0</v>
      </c>
      <c r="I101" s="10">
        <v>0</v>
      </c>
      <c r="J101" s="10">
        <v>0</v>
      </c>
      <c r="K101" s="10">
        <v>0</v>
      </c>
      <c r="L101" s="10">
        <v>0</v>
      </c>
      <c r="M101" s="10">
        <v>0</v>
      </c>
      <c r="N101" s="10">
        <v>0</v>
      </c>
      <c r="O101" s="10">
        <v>0</v>
      </c>
      <c r="P101" s="10">
        <v>0</v>
      </c>
      <c r="Q101" s="10">
        <v>0</v>
      </c>
      <c r="R101" s="10">
        <v>0</v>
      </c>
      <c r="S101" s="10">
        <v>0</v>
      </c>
      <c r="T101" s="10">
        <v>0</v>
      </c>
      <c r="U101" s="10">
        <v>0</v>
      </c>
      <c r="V101" s="10">
        <v>0</v>
      </c>
      <c r="W101" s="10">
        <v>0</v>
      </c>
      <c r="X101" s="10">
        <v>0</v>
      </c>
      <c r="Y101" s="10">
        <v>0</v>
      </c>
      <c r="Z101" s="10">
        <v>0</v>
      </c>
      <c r="AA101" s="10">
        <v>0</v>
      </c>
      <c r="AB101" s="10">
        <v>0</v>
      </c>
      <c r="AC101" s="10">
        <v>0</v>
      </c>
      <c r="AD101" s="10">
        <v>0</v>
      </c>
      <c r="AE101" s="10">
        <v>0</v>
      </c>
      <c r="AF101" s="10">
        <v>0</v>
      </c>
      <c r="AG101" s="10">
        <v>0</v>
      </c>
      <c r="AH101" s="10">
        <f t="shared" si="2"/>
        <v>0</v>
      </c>
      <c r="AI101" s="10">
        <f t="shared" si="3"/>
        <v>0</v>
      </c>
    </row>
    <row r="102" spans="1:35" x14ac:dyDescent="0.25">
      <c r="A102" s="19"/>
      <c r="B102" s="27" t="s">
        <v>82</v>
      </c>
      <c r="C102" s="23" t="s">
        <v>119</v>
      </c>
      <c r="D102" s="10">
        <v>1</v>
      </c>
      <c r="E102" s="10">
        <v>0</v>
      </c>
      <c r="F102" s="10">
        <v>0</v>
      </c>
      <c r="G102" s="10">
        <v>0</v>
      </c>
      <c r="H102" s="10">
        <v>0</v>
      </c>
      <c r="I102" s="10">
        <v>0</v>
      </c>
      <c r="J102" s="10">
        <v>0</v>
      </c>
      <c r="K102" s="10">
        <v>0</v>
      </c>
      <c r="L102" s="10">
        <v>0</v>
      </c>
      <c r="M102" s="10">
        <v>0</v>
      </c>
      <c r="N102" s="10">
        <v>0</v>
      </c>
      <c r="O102" s="10">
        <v>0</v>
      </c>
      <c r="P102" s="10">
        <v>0</v>
      </c>
      <c r="Q102" s="10">
        <v>0</v>
      </c>
      <c r="R102" s="10">
        <v>0</v>
      </c>
      <c r="S102" s="10">
        <v>0</v>
      </c>
      <c r="T102" s="10">
        <v>0</v>
      </c>
      <c r="U102" s="10">
        <v>0</v>
      </c>
      <c r="V102" s="10">
        <v>0</v>
      </c>
      <c r="W102" s="10">
        <v>0</v>
      </c>
      <c r="X102" s="10">
        <v>0</v>
      </c>
      <c r="Y102" s="10">
        <v>0</v>
      </c>
      <c r="Z102" s="10">
        <v>0</v>
      </c>
      <c r="AA102" s="10">
        <v>0</v>
      </c>
      <c r="AB102" s="10">
        <v>0</v>
      </c>
      <c r="AC102" s="10">
        <v>0</v>
      </c>
      <c r="AD102" s="10">
        <v>0</v>
      </c>
      <c r="AE102" s="10">
        <v>0</v>
      </c>
      <c r="AF102" s="10">
        <v>0</v>
      </c>
      <c r="AG102" s="10">
        <v>0</v>
      </c>
      <c r="AH102" s="10">
        <f t="shared" si="2"/>
        <v>1</v>
      </c>
      <c r="AI102" s="10">
        <f t="shared" si="3"/>
        <v>0</v>
      </c>
    </row>
    <row r="103" spans="1:35" x14ac:dyDescent="0.25">
      <c r="A103" s="19"/>
      <c r="B103" s="27"/>
      <c r="C103" s="23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</row>
    <row r="104" spans="1:35" x14ac:dyDescent="0.25">
      <c r="A104" s="19"/>
      <c r="B104" s="14" t="s">
        <v>120</v>
      </c>
      <c r="C104" s="23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</row>
    <row r="105" spans="1:35" x14ac:dyDescent="0.25">
      <c r="A105" s="19"/>
      <c r="B105" s="27" t="s">
        <v>82</v>
      </c>
      <c r="C105" s="23" t="s">
        <v>121</v>
      </c>
      <c r="D105" s="10">
        <v>5</v>
      </c>
      <c r="E105" s="10">
        <v>0</v>
      </c>
      <c r="F105" s="10">
        <v>0</v>
      </c>
      <c r="G105" s="10">
        <v>3</v>
      </c>
      <c r="H105" s="10">
        <v>0</v>
      </c>
      <c r="I105" s="10">
        <v>0</v>
      </c>
      <c r="J105" s="10">
        <v>1</v>
      </c>
      <c r="K105" s="10">
        <v>0</v>
      </c>
      <c r="L105" s="10">
        <v>3</v>
      </c>
      <c r="M105" s="10">
        <v>0</v>
      </c>
      <c r="N105" s="10">
        <v>6</v>
      </c>
      <c r="O105" s="10">
        <v>0</v>
      </c>
      <c r="P105" s="10">
        <v>0</v>
      </c>
      <c r="Q105" s="10">
        <v>0</v>
      </c>
      <c r="R105" s="10">
        <v>0</v>
      </c>
      <c r="S105" s="10">
        <v>0</v>
      </c>
      <c r="T105" s="10">
        <v>0</v>
      </c>
      <c r="U105" s="10">
        <v>0</v>
      </c>
      <c r="V105" s="10">
        <v>0</v>
      </c>
      <c r="W105" s="10">
        <v>0</v>
      </c>
      <c r="X105" s="10">
        <v>0</v>
      </c>
      <c r="Y105" s="10">
        <v>1</v>
      </c>
      <c r="Z105" s="10">
        <v>0</v>
      </c>
      <c r="AA105" s="10">
        <v>0</v>
      </c>
      <c r="AB105" s="10">
        <v>0</v>
      </c>
      <c r="AC105" s="10">
        <v>2</v>
      </c>
      <c r="AD105" s="10">
        <v>0</v>
      </c>
      <c r="AE105" s="10">
        <v>0</v>
      </c>
      <c r="AF105" s="10">
        <v>0</v>
      </c>
      <c r="AG105" s="10">
        <v>0</v>
      </c>
      <c r="AH105" s="10">
        <f t="shared" si="2"/>
        <v>15</v>
      </c>
      <c r="AI105" s="10">
        <f t="shared" si="3"/>
        <v>6</v>
      </c>
    </row>
    <row r="106" spans="1:35" x14ac:dyDescent="0.25">
      <c r="A106" s="19"/>
      <c r="B106" s="27" t="s">
        <v>82</v>
      </c>
      <c r="C106" s="23" t="s">
        <v>122</v>
      </c>
      <c r="D106" s="10">
        <v>101</v>
      </c>
      <c r="E106" s="10">
        <v>41</v>
      </c>
      <c r="F106" s="10">
        <v>0</v>
      </c>
      <c r="G106" s="10">
        <v>35</v>
      </c>
      <c r="H106" s="10">
        <v>58</v>
      </c>
      <c r="I106" s="10">
        <v>0</v>
      </c>
      <c r="J106" s="10">
        <v>42</v>
      </c>
      <c r="K106" s="10">
        <v>0</v>
      </c>
      <c r="L106" s="10">
        <v>15</v>
      </c>
      <c r="M106" s="10">
        <v>0</v>
      </c>
      <c r="N106" s="10">
        <v>29</v>
      </c>
      <c r="O106" s="10">
        <v>0</v>
      </c>
      <c r="P106" s="10">
        <v>0</v>
      </c>
      <c r="Q106" s="10">
        <v>17</v>
      </c>
      <c r="R106" s="10">
        <v>0</v>
      </c>
      <c r="S106" s="10">
        <v>0</v>
      </c>
      <c r="T106" s="10">
        <v>0</v>
      </c>
      <c r="U106" s="10">
        <v>0</v>
      </c>
      <c r="V106" s="10">
        <v>7</v>
      </c>
      <c r="W106" s="10">
        <v>8</v>
      </c>
      <c r="X106" s="10">
        <v>0</v>
      </c>
      <c r="Y106" s="10">
        <v>25</v>
      </c>
      <c r="Z106" s="10">
        <v>60</v>
      </c>
      <c r="AA106" s="10">
        <v>0</v>
      </c>
      <c r="AB106" s="10">
        <v>0</v>
      </c>
      <c r="AC106" s="10">
        <v>17</v>
      </c>
      <c r="AD106" s="10">
        <v>97</v>
      </c>
      <c r="AE106" s="10">
        <v>0</v>
      </c>
      <c r="AF106" s="10">
        <v>0</v>
      </c>
      <c r="AG106" s="10">
        <v>0</v>
      </c>
      <c r="AH106" s="10">
        <f t="shared" si="2"/>
        <v>409</v>
      </c>
      <c r="AI106" s="10">
        <f t="shared" si="3"/>
        <v>143</v>
      </c>
    </row>
    <row r="107" spans="1:35" x14ac:dyDescent="0.25">
      <c r="A107" s="19"/>
      <c r="B107" s="27" t="s">
        <v>82</v>
      </c>
      <c r="C107" s="23" t="s">
        <v>123</v>
      </c>
      <c r="D107" s="10">
        <v>0</v>
      </c>
      <c r="E107" s="10">
        <v>0</v>
      </c>
      <c r="F107" s="10">
        <v>0</v>
      </c>
      <c r="G107" s="10">
        <v>0</v>
      </c>
      <c r="H107" s="10">
        <v>0</v>
      </c>
      <c r="I107" s="10">
        <v>0</v>
      </c>
      <c r="J107" s="10">
        <v>0</v>
      </c>
      <c r="K107" s="10">
        <v>0</v>
      </c>
      <c r="L107" s="10">
        <v>1</v>
      </c>
      <c r="M107" s="10">
        <v>0</v>
      </c>
      <c r="N107" s="10">
        <v>1</v>
      </c>
      <c r="O107" s="10">
        <v>0</v>
      </c>
      <c r="P107" s="10">
        <v>0</v>
      </c>
      <c r="Q107" s="10">
        <v>1</v>
      </c>
      <c r="R107" s="10">
        <v>0</v>
      </c>
      <c r="S107" s="10">
        <v>0</v>
      </c>
      <c r="T107" s="10">
        <v>0</v>
      </c>
      <c r="U107" s="10">
        <v>0</v>
      </c>
      <c r="V107" s="10">
        <v>0</v>
      </c>
      <c r="W107" s="10">
        <v>0</v>
      </c>
      <c r="X107" s="10">
        <v>0</v>
      </c>
      <c r="Y107" s="10">
        <v>0</v>
      </c>
      <c r="Z107" s="10">
        <v>0</v>
      </c>
      <c r="AA107" s="10">
        <v>0</v>
      </c>
      <c r="AB107" s="10">
        <v>0</v>
      </c>
      <c r="AC107" s="10">
        <v>1</v>
      </c>
      <c r="AD107" s="10">
        <v>0</v>
      </c>
      <c r="AE107" s="10">
        <v>0</v>
      </c>
      <c r="AF107" s="10">
        <v>0</v>
      </c>
      <c r="AG107" s="10">
        <v>0</v>
      </c>
      <c r="AH107" s="10">
        <f t="shared" si="2"/>
        <v>2</v>
      </c>
      <c r="AI107" s="10">
        <f t="shared" si="3"/>
        <v>2</v>
      </c>
    </row>
    <row r="108" spans="1:35" x14ac:dyDescent="0.25">
      <c r="A108" s="19"/>
      <c r="B108" s="27" t="s">
        <v>82</v>
      </c>
      <c r="C108" s="23" t="s">
        <v>124</v>
      </c>
      <c r="D108" s="10">
        <v>2</v>
      </c>
      <c r="E108" s="10">
        <v>0</v>
      </c>
      <c r="F108" s="10">
        <v>0</v>
      </c>
      <c r="G108" s="10">
        <v>0</v>
      </c>
      <c r="H108" s="10">
        <v>0</v>
      </c>
      <c r="I108" s="10">
        <v>0</v>
      </c>
      <c r="J108" s="10">
        <v>0</v>
      </c>
      <c r="K108" s="10">
        <v>0</v>
      </c>
      <c r="L108" s="10">
        <v>0</v>
      </c>
      <c r="M108" s="10">
        <v>0</v>
      </c>
      <c r="N108" s="10">
        <v>0</v>
      </c>
      <c r="O108" s="10">
        <v>0</v>
      </c>
      <c r="P108" s="10">
        <v>0</v>
      </c>
      <c r="Q108" s="10">
        <v>0</v>
      </c>
      <c r="R108" s="10">
        <v>0</v>
      </c>
      <c r="S108" s="10">
        <v>0</v>
      </c>
      <c r="T108" s="10">
        <v>0</v>
      </c>
      <c r="U108" s="10">
        <v>0</v>
      </c>
      <c r="V108" s="10">
        <v>1</v>
      </c>
      <c r="W108" s="10">
        <v>0</v>
      </c>
      <c r="X108" s="10">
        <v>0</v>
      </c>
      <c r="Y108" s="10">
        <v>0</v>
      </c>
      <c r="Z108" s="10">
        <v>0</v>
      </c>
      <c r="AA108" s="10">
        <v>0</v>
      </c>
      <c r="AB108" s="10">
        <v>0</v>
      </c>
      <c r="AC108" s="10">
        <v>1</v>
      </c>
      <c r="AD108" s="10">
        <v>0</v>
      </c>
      <c r="AE108" s="10">
        <v>0</v>
      </c>
      <c r="AF108" s="10">
        <v>0</v>
      </c>
      <c r="AG108" s="10">
        <v>0</v>
      </c>
      <c r="AH108" s="10">
        <f t="shared" si="2"/>
        <v>3</v>
      </c>
      <c r="AI108" s="10">
        <f t="shared" si="3"/>
        <v>1</v>
      </c>
    </row>
    <row r="109" spans="1:35" x14ac:dyDescent="0.25">
      <c r="A109" s="19"/>
      <c r="B109" s="27" t="s">
        <v>82</v>
      </c>
      <c r="C109" s="23" t="s">
        <v>125</v>
      </c>
      <c r="D109" s="10">
        <v>0</v>
      </c>
      <c r="E109" s="10">
        <v>1</v>
      </c>
      <c r="F109" s="10">
        <v>0</v>
      </c>
      <c r="G109" s="10">
        <v>0</v>
      </c>
      <c r="H109" s="10">
        <v>0</v>
      </c>
      <c r="I109" s="10">
        <v>0</v>
      </c>
      <c r="J109" s="10">
        <v>9</v>
      </c>
      <c r="K109" s="10">
        <v>0</v>
      </c>
      <c r="L109" s="10">
        <v>8</v>
      </c>
      <c r="M109" s="10">
        <v>0</v>
      </c>
      <c r="N109" s="10">
        <v>0</v>
      </c>
      <c r="O109" s="10">
        <v>0</v>
      </c>
      <c r="P109" s="10">
        <v>0</v>
      </c>
      <c r="Q109" s="10">
        <v>5</v>
      </c>
      <c r="R109" s="10">
        <v>10</v>
      </c>
      <c r="S109" s="10">
        <v>0</v>
      </c>
      <c r="T109" s="10">
        <v>0</v>
      </c>
      <c r="U109" s="10">
        <v>0</v>
      </c>
      <c r="V109" s="10">
        <v>1</v>
      </c>
      <c r="W109" s="10">
        <v>0</v>
      </c>
      <c r="X109" s="10">
        <v>0</v>
      </c>
      <c r="Y109" s="10">
        <v>1</v>
      </c>
      <c r="Z109" s="10">
        <v>0</v>
      </c>
      <c r="AA109" s="10">
        <v>0</v>
      </c>
      <c r="AB109" s="10">
        <v>0</v>
      </c>
      <c r="AC109" s="10">
        <v>0</v>
      </c>
      <c r="AD109" s="10">
        <v>0</v>
      </c>
      <c r="AE109" s="10">
        <v>0</v>
      </c>
      <c r="AF109" s="10">
        <v>0</v>
      </c>
      <c r="AG109" s="10">
        <v>0</v>
      </c>
      <c r="AH109" s="10">
        <f t="shared" si="2"/>
        <v>28</v>
      </c>
      <c r="AI109" s="10">
        <f t="shared" si="3"/>
        <v>7</v>
      </c>
    </row>
    <row r="110" spans="1:35" x14ac:dyDescent="0.25">
      <c r="A110" s="19"/>
      <c r="B110" s="27" t="s">
        <v>82</v>
      </c>
      <c r="C110" s="23" t="s">
        <v>126</v>
      </c>
      <c r="D110" s="10">
        <v>0</v>
      </c>
      <c r="E110" s="10">
        <v>0</v>
      </c>
      <c r="F110" s="10">
        <v>0</v>
      </c>
      <c r="G110" s="10">
        <v>0</v>
      </c>
      <c r="H110" s="10">
        <v>0</v>
      </c>
      <c r="I110" s="10">
        <v>0</v>
      </c>
      <c r="J110" s="10">
        <v>0</v>
      </c>
      <c r="K110" s="10">
        <v>0</v>
      </c>
      <c r="L110" s="10">
        <v>6</v>
      </c>
      <c r="M110" s="10">
        <v>0</v>
      </c>
      <c r="N110" s="10">
        <v>0</v>
      </c>
      <c r="O110" s="10">
        <v>0</v>
      </c>
      <c r="P110" s="10">
        <v>0</v>
      </c>
      <c r="Q110" s="10">
        <v>0</v>
      </c>
      <c r="R110" s="10">
        <v>0</v>
      </c>
      <c r="S110" s="10">
        <v>0</v>
      </c>
      <c r="T110" s="10">
        <v>0</v>
      </c>
      <c r="U110" s="10">
        <v>0</v>
      </c>
      <c r="V110" s="10">
        <v>0</v>
      </c>
      <c r="W110" s="10">
        <v>0</v>
      </c>
      <c r="X110" s="10">
        <v>0</v>
      </c>
      <c r="Y110" s="10">
        <v>1</v>
      </c>
      <c r="Z110" s="10">
        <v>0</v>
      </c>
      <c r="AA110" s="10">
        <v>0</v>
      </c>
      <c r="AB110" s="10">
        <v>0</v>
      </c>
      <c r="AC110" s="10">
        <v>0</v>
      </c>
      <c r="AD110" s="10">
        <v>0</v>
      </c>
      <c r="AE110" s="10">
        <v>0</v>
      </c>
      <c r="AF110" s="10">
        <v>0</v>
      </c>
      <c r="AG110" s="10">
        <v>0</v>
      </c>
      <c r="AH110" s="10">
        <f t="shared" si="2"/>
        <v>6</v>
      </c>
      <c r="AI110" s="10">
        <f t="shared" si="3"/>
        <v>1</v>
      </c>
    </row>
    <row r="111" spans="1:35" x14ac:dyDescent="0.25">
      <c r="A111" s="19"/>
      <c r="B111" s="27" t="s">
        <v>82</v>
      </c>
      <c r="C111" s="23" t="s">
        <v>127</v>
      </c>
      <c r="D111" s="10">
        <v>0</v>
      </c>
      <c r="E111" s="10">
        <v>0</v>
      </c>
      <c r="F111" s="10">
        <v>0</v>
      </c>
      <c r="G111" s="10">
        <v>0</v>
      </c>
      <c r="H111" s="10">
        <v>0</v>
      </c>
      <c r="I111" s="10">
        <v>0</v>
      </c>
      <c r="J111" s="10">
        <v>1</v>
      </c>
      <c r="K111" s="10">
        <v>0</v>
      </c>
      <c r="L111" s="10">
        <v>7</v>
      </c>
      <c r="M111" s="10">
        <v>0</v>
      </c>
      <c r="N111" s="10">
        <v>0</v>
      </c>
      <c r="O111" s="10">
        <v>0</v>
      </c>
      <c r="P111" s="10">
        <v>0</v>
      </c>
      <c r="Q111" s="10">
        <v>6</v>
      </c>
      <c r="R111" s="10">
        <v>0</v>
      </c>
      <c r="S111" s="10">
        <v>0</v>
      </c>
      <c r="T111" s="10">
        <v>0</v>
      </c>
      <c r="U111" s="10">
        <v>0</v>
      </c>
      <c r="V111" s="10">
        <v>1</v>
      </c>
      <c r="W111" s="10">
        <v>0</v>
      </c>
      <c r="X111" s="10">
        <v>0</v>
      </c>
      <c r="Y111" s="10">
        <v>0</v>
      </c>
      <c r="Z111" s="10">
        <v>0</v>
      </c>
      <c r="AA111" s="10">
        <v>0</v>
      </c>
      <c r="AB111" s="10">
        <v>0</v>
      </c>
      <c r="AC111" s="10">
        <v>0</v>
      </c>
      <c r="AD111" s="10">
        <v>0</v>
      </c>
      <c r="AE111" s="10">
        <v>0</v>
      </c>
      <c r="AF111" s="10">
        <v>0</v>
      </c>
      <c r="AG111" s="10">
        <v>0</v>
      </c>
      <c r="AH111" s="10">
        <f t="shared" si="2"/>
        <v>9</v>
      </c>
      <c r="AI111" s="10">
        <f t="shared" si="3"/>
        <v>6</v>
      </c>
    </row>
    <row r="112" spans="1:35" x14ac:dyDescent="0.25">
      <c r="A112" s="19"/>
      <c r="B112" s="27" t="s">
        <v>82</v>
      </c>
      <c r="C112" s="23" t="s">
        <v>119</v>
      </c>
      <c r="D112" s="10">
        <v>1</v>
      </c>
      <c r="E112" s="10">
        <v>0</v>
      </c>
      <c r="F112" s="10">
        <v>0</v>
      </c>
      <c r="G112" s="10">
        <v>0</v>
      </c>
      <c r="H112" s="10">
        <v>0</v>
      </c>
      <c r="I112" s="10">
        <v>0</v>
      </c>
      <c r="J112" s="10">
        <v>0</v>
      </c>
      <c r="K112" s="10">
        <v>0</v>
      </c>
      <c r="L112" s="10">
        <v>0</v>
      </c>
      <c r="M112" s="10">
        <v>0</v>
      </c>
      <c r="N112" s="10">
        <v>0</v>
      </c>
      <c r="O112" s="10">
        <v>0</v>
      </c>
      <c r="P112" s="10">
        <v>6</v>
      </c>
      <c r="Q112" s="10">
        <v>6</v>
      </c>
      <c r="R112" s="10">
        <v>0</v>
      </c>
      <c r="S112" s="10">
        <v>0</v>
      </c>
      <c r="T112" s="10">
        <v>0</v>
      </c>
      <c r="U112" s="10">
        <v>0</v>
      </c>
      <c r="V112" s="10">
        <v>0</v>
      </c>
      <c r="W112" s="10">
        <v>0</v>
      </c>
      <c r="X112" s="10">
        <v>0</v>
      </c>
      <c r="Y112" s="10">
        <v>0</v>
      </c>
      <c r="Z112" s="10">
        <v>0</v>
      </c>
      <c r="AA112" s="10">
        <v>0</v>
      </c>
      <c r="AB112" s="10">
        <v>0</v>
      </c>
      <c r="AC112" s="10">
        <v>0</v>
      </c>
      <c r="AD112" s="10">
        <v>0</v>
      </c>
      <c r="AE112" s="10">
        <v>0</v>
      </c>
      <c r="AF112" s="10">
        <v>0</v>
      </c>
      <c r="AG112" s="10">
        <v>0</v>
      </c>
      <c r="AH112" s="10">
        <f t="shared" si="2"/>
        <v>7</v>
      </c>
      <c r="AI112" s="10">
        <f t="shared" si="3"/>
        <v>6</v>
      </c>
    </row>
    <row r="113" spans="1:35" x14ac:dyDescent="0.25">
      <c r="A113" s="19"/>
      <c r="B113" s="20"/>
      <c r="C113" s="21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</row>
    <row r="114" spans="1:35" x14ac:dyDescent="0.25">
      <c r="A114" s="11" t="s">
        <v>128</v>
      </c>
      <c r="B114" s="27" t="s">
        <v>129</v>
      </c>
      <c r="C114" s="18" t="s">
        <v>38</v>
      </c>
      <c r="D114" s="10">
        <v>257</v>
      </c>
      <c r="E114" s="10">
        <v>92</v>
      </c>
      <c r="F114" s="10">
        <v>0</v>
      </c>
      <c r="G114" s="10">
        <v>699</v>
      </c>
      <c r="H114" s="10">
        <v>1132</v>
      </c>
      <c r="I114" s="10">
        <v>0</v>
      </c>
      <c r="J114" s="10">
        <v>1058</v>
      </c>
      <c r="K114" s="10">
        <v>0</v>
      </c>
      <c r="L114" s="10">
        <v>1174</v>
      </c>
      <c r="M114" s="10">
        <v>0</v>
      </c>
      <c r="N114" s="10">
        <v>457</v>
      </c>
      <c r="O114" s="10">
        <v>0</v>
      </c>
      <c r="P114" s="10">
        <v>0</v>
      </c>
      <c r="Q114" s="10">
        <v>593</v>
      </c>
      <c r="R114" s="10">
        <v>268</v>
      </c>
      <c r="S114" s="10">
        <v>0</v>
      </c>
      <c r="T114" s="10">
        <v>0</v>
      </c>
      <c r="U114" s="10">
        <v>0</v>
      </c>
      <c r="V114" s="10">
        <v>268</v>
      </c>
      <c r="W114" s="10">
        <v>76</v>
      </c>
      <c r="X114" s="10">
        <v>0</v>
      </c>
      <c r="Y114" s="10">
        <v>150</v>
      </c>
      <c r="Z114" s="10">
        <v>1140</v>
      </c>
      <c r="AA114" s="10">
        <v>0</v>
      </c>
      <c r="AB114" s="10">
        <v>0</v>
      </c>
      <c r="AC114" s="10">
        <v>314</v>
      </c>
      <c r="AD114" s="10">
        <v>529</v>
      </c>
      <c r="AE114" s="10">
        <v>0</v>
      </c>
      <c r="AF114" s="10">
        <v>0</v>
      </c>
      <c r="AG114" s="10">
        <v>0</v>
      </c>
      <c r="AH114" s="10">
        <f t="shared" si="2"/>
        <v>6283</v>
      </c>
      <c r="AI114" s="10">
        <f t="shared" si="3"/>
        <v>1924</v>
      </c>
    </row>
    <row r="115" spans="1:35" x14ac:dyDescent="0.25">
      <c r="A115" s="11" t="s">
        <v>130</v>
      </c>
      <c r="B115" s="27" t="s">
        <v>131</v>
      </c>
      <c r="C115" s="18" t="s">
        <v>132</v>
      </c>
      <c r="D115" s="82">
        <v>30</v>
      </c>
      <c r="E115" s="83"/>
      <c r="F115" s="82">
        <v>30</v>
      </c>
      <c r="G115" s="83"/>
      <c r="H115" s="82">
        <v>30</v>
      </c>
      <c r="I115" s="83"/>
      <c r="J115" s="82">
        <v>30</v>
      </c>
      <c r="K115" s="83"/>
      <c r="L115" s="82">
        <v>30</v>
      </c>
      <c r="M115" s="83"/>
      <c r="N115" s="82">
        <v>30</v>
      </c>
      <c r="O115" s="83"/>
      <c r="P115" s="82">
        <v>30</v>
      </c>
      <c r="Q115" s="83"/>
      <c r="R115" s="82">
        <v>30</v>
      </c>
      <c r="S115" s="83"/>
      <c r="T115" s="82">
        <v>30</v>
      </c>
      <c r="U115" s="83"/>
      <c r="V115" s="82">
        <v>30</v>
      </c>
      <c r="W115" s="83"/>
      <c r="X115" s="82">
        <v>30</v>
      </c>
      <c r="Y115" s="83"/>
      <c r="Z115" s="82">
        <v>30</v>
      </c>
      <c r="AA115" s="83"/>
      <c r="AB115" s="82">
        <v>30</v>
      </c>
      <c r="AC115" s="83"/>
      <c r="AD115" s="82">
        <v>30</v>
      </c>
      <c r="AE115" s="83"/>
      <c r="AF115" s="82">
        <v>30</v>
      </c>
      <c r="AG115" s="83"/>
      <c r="AH115" s="82">
        <v>30</v>
      </c>
      <c r="AI115" s="83"/>
    </row>
    <row r="116" spans="1:35" ht="25.5" x14ac:dyDescent="0.25">
      <c r="A116" s="11" t="s">
        <v>133</v>
      </c>
      <c r="B116" s="27" t="s">
        <v>134</v>
      </c>
      <c r="C116" s="18" t="s">
        <v>135</v>
      </c>
      <c r="D116" s="25">
        <f>D17</f>
        <v>107</v>
      </c>
      <c r="E116" s="26">
        <f>E17</f>
        <v>42</v>
      </c>
      <c r="F116" s="25">
        <f t="shared" ref="F116:AI116" si="4">F17</f>
        <v>0</v>
      </c>
      <c r="G116" s="26">
        <f t="shared" si="4"/>
        <v>15</v>
      </c>
      <c r="H116" s="25">
        <f t="shared" si="4"/>
        <v>29</v>
      </c>
      <c r="I116" s="26">
        <f t="shared" si="4"/>
        <v>0</v>
      </c>
      <c r="J116" s="25">
        <f t="shared" si="4"/>
        <v>17</v>
      </c>
      <c r="K116" s="26">
        <f t="shared" si="4"/>
        <v>0</v>
      </c>
      <c r="L116" s="25">
        <f t="shared" si="4"/>
        <v>1</v>
      </c>
      <c r="M116" s="26">
        <f t="shared" si="4"/>
        <v>0</v>
      </c>
      <c r="N116" s="25">
        <f t="shared" si="4"/>
        <v>20</v>
      </c>
      <c r="O116" s="26">
        <f t="shared" si="4"/>
        <v>0</v>
      </c>
      <c r="P116" s="25">
        <f t="shared" si="4"/>
        <v>0</v>
      </c>
      <c r="Q116" s="26">
        <f t="shared" si="4"/>
        <v>0</v>
      </c>
      <c r="R116" s="25">
        <f t="shared" si="4"/>
        <v>3</v>
      </c>
      <c r="S116" s="26">
        <f t="shared" si="4"/>
        <v>0</v>
      </c>
      <c r="T116" s="25">
        <f t="shared" si="4"/>
        <v>0</v>
      </c>
      <c r="U116" s="26">
        <f t="shared" si="4"/>
        <v>0</v>
      </c>
      <c r="V116" s="25">
        <f t="shared" si="4"/>
        <v>0</v>
      </c>
      <c r="W116" s="26">
        <f t="shared" si="4"/>
        <v>1</v>
      </c>
      <c r="X116" s="25">
        <f t="shared" si="4"/>
        <v>0</v>
      </c>
      <c r="Y116" s="26">
        <f t="shared" si="4"/>
        <v>22</v>
      </c>
      <c r="Z116" s="25">
        <f t="shared" si="4"/>
        <v>26</v>
      </c>
      <c r="AA116" s="26">
        <f t="shared" si="4"/>
        <v>0</v>
      </c>
      <c r="AB116" s="25">
        <f t="shared" si="4"/>
        <v>0</v>
      </c>
      <c r="AC116" s="26">
        <f t="shared" si="4"/>
        <v>11</v>
      </c>
      <c r="AD116" s="25">
        <f t="shared" si="4"/>
        <v>78</v>
      </c>
      <c r="AE116" s="26">
        <f t="shared" si="4"/>
        <v>0</v>
      </c>
      <c r="AF116" s="25">
        <f t="shared" si="4"/>
        <v>0</v>
      </c>
      <c r="AG116" s="26">
        <f t="shared" si="4"/>
        <v>0</v>
      </c>
      <c r="AH116" s="25">
        <f t="shared" si="4"/>
        <v>281</v>
      </c>
      <c r="AI116" s="26">
        <f t="shared" si="4"/>
        <v>91</v>
      </c>
    </row>
    <row r="117" spans="1:35" x14ac:dyDescent="0.25">
      <c r="A117" s="11" t="s">
        <v>136</v>
      </c>
      <c r="B117" s="84" t="s">
        <v>137</v>
      </c>
      <c r="C117" s="85"/>
      <c r="D117" s="86">
        <f>(D114+E114)/(D115*31)*100</f>
        <v>37.526881720430104</v>
      </c>
      <c r="E117" s="87"/>
      <c r="F117" s="86">
        <f>(F114+G114)/(F115*28)*100</f>
        <v>83.214285714285722</v>
      </c>
      <c r="G117" s="87"/>
      <c r="H117" s="86">
        <f>(H114+I114)/(H115*31)*100</f>
        <v>121.72043010752689</v>
      </c>
      <c r="I117" s="87"/>
      <c r="J117" s="86">
        <f>(J114+K114)/(J115*30)*100</f>
        <v>117.55555555555554</v>
      </c>
      <c r="K117" s="87"/>
      <c r="L117" s="86">
        <f>(L114+M114)/(L115*30)*100</f>
        <v>130.44444444444446</v>
      </c>
      <c r="M117" s="87"/>
      <c r="N117" s="86">
        <f>(N114+O114)/(N115*30)*100</f>
        <v>50.777777777777779</v>
      </c>
      <c r="O117" s="87"/>
      <c r="P117" s="86">
        <f>(P114+Q114)/(P115*30)*100</f>
        <v>65.888888888888886</v>
      </c>
      <c r="Q117" s="87"/>
      <c r="R117" s="86">
        <f>(R114+S114)/(R115*31)*100</f>
        <v>28.817204301075268</v>
      </c>
      <c r="S117" s="87"/>
      <c r="T117" s="86">
        <f>(T114+U114)/(T115*30)*100</f>
        <v>0</v>
      </c>
      <c r="U117" s="87"/>
      <c r="V117" s="86">
        <f>(V114+W114)/(V115*31)*100</f>
        <v>36.989247311827953</v>
      </c>
      <c r="W117" s="87"/>
      <c r="X117" s="86">
        <f>(X114+Y114)/(X115*31)*100</f>
        <v>16.129032258064516</v>
      </c>
      <c r="Y117" s="87"/>
      <c r="Z117" s="86">
        <f>(Z114+AA114)/(Z115*30)*100</f>
        <v>126.66666666666666</v>
      </c>
      <c r="AA117" s="87"/>
      <c r="AB117" s="86">
        <f>(AB114+AC114)/(AB115*31)*100</f>
        <v>33.763440860215056</v>
      </c>
      <c r="AC117" s="87"/>
      <c r="AD117" s="86">
        <f>(AD114+AE114)/(AD115*30)*100</f>
        <v>58.777777777777771</v>
      </c>
      <c r="AE117" s="87"/>
      <c r="AF117" s="86">
        <f>(AF114+AG114)/(AF115*31)*100</f>
        <v>0</v>
      </c>
      <c r="AG117" s="87"/>
      <c r="AH117" s="86">
        <f>(AH114+AI114)/(AH115*365)*100</f>
        <v>74.949771689497709</v>
      </c>
      <c r="AI117" s="87"/>
    </row>
    <row r="118" spans="1:35" x14ac:dyDescent="0.25">
      <c r="A118" s="11" t="s">
        <v>138</v>
      </c>
      <c r="B118" s="84" t="s">
        <v>139</v>
      </c>
      <c r="C118" s="85"/>
      <c r="D118" s="86">
        <f>(D36+D37+E36+E37)/(D116+E116)</f>
        <v>1.348993288590604</v>
      </c>
      <c r="E118" s="87"/>
      <c r="F118" s="86">
        <f>(F36+F37+G36+G37)/(F116+G116)</f>
        <v>52.666666666666664</v>
      </c>
      <c r="G118" s="87"/>
      <c r="H118" s="86">
        <f>(H36+H37+I36+I37)/(H116+I116)</f>
        <v>39.206896551724135</v>
      </c>
      <c r="I118" s="87"/>
      <c r="J118" s="86">
        <f>(J36+J37+K36+K37)/(J116+K116)</f>
        <v>40.823529411764703</v>
      </c>
      <c r="K118" s="87"/>
      <c r="L118" s="86">
        <f>(L36+L37+M36+M37)/(L116+M116)</f>
        <v>236</v>
      </c>
      <c r="M118" s="87"/>
      <c r="N118" s="86">
        <f>(N36+N37+O36+O37)/(N116+O116)</f>
        <v>22.45</v>
      </c>
      <c r="O118" s="87"/>
      <c r="P118" s="86" t="e">
        <f>(P36+P37+Q36+Q37)/(P116+Q116)</f>
        <v>#DIV/0!</v>
      </c>
      <c r="Q118" s="87"/>
      <c r="R118" s="86">
        <f>(R36+R37+S36+S37)/(R116+S116)</f>
        <v>30.333333333333332</v>
      </c>
      <c r="S118" s="87"/>
      <c r="T118" s="86" t="e">
        <f>(T36+T37+U36+U37)/(T116+U116)</f>
        <v>#DIV/0!</v>
      </c>
      <c r="U118" s="87"/>
      <c r="V118" s="86">
        <f>(V36+V37+W36+W37)/(V116+W116)</f>
        <v>161</v>
      </c>
      <c r="W118" s="87"/>
      <c r="X118" s="86">
        <f>(X36+X37+Y36+Y37)/(X116+Y116)</f>
        <v>5.6818181818181817</v>
      </c>
      <c r="Y118" s="87"/>
      <c r="Z118" s="86">
        <f>(Z36+Z37+AA36+AA37)/(Z116+AA116)</f>
        <v>40.07692307692308</v>
      </c>
      <c r="AA118" s="87"/>
      <c r="AB118" s="86">
        <f>(AB36+AB37+AC36+AC37)/(AB116+AC116)</f>
        <v>39.454545454545453</v>
      </c>
      <c r="AC118" s="87"/>
      <c r="AD118" s="86">
        <f>(AD36+AD37+AE36+AE37)/(AD116+AE116)</f>
        <v>5.884615384615385</v>
      </c>
      <c r="AE118" s="87"/>
      <c r="AF118" s="86" t="e">
        <f>(AF36+AF37+AG36+AG37)/(AF116+AG116)</f>
        <v>#DIV/0!</v>
      </c>
      <c r="AG118" s="87"/>
      <c r="AH118" s="86">
        <f>(AH36+AH37+AI36+AI37)/(AH116+AI116)</f>
        <v>15.64247311827957</v>
      </c>
      <c r="AI118" s="87"/>
    </row>
    <row r="119" spans="1:35" x14ac:dyDescent="0.25">
      <c r="A119" s="11" t="s">
        <v>140</v>
      </c>
      <c r="B119" s="84" t="s">
        <v>141</v>
      </c>
      <c r="C119" s="85"/>
      <c r="D119" s="86">
        <f>((D115*31)-D114-E114)/(D116+E116)</f>
        <v>3.8993288590604025</v>
      </c>
      <c r="E119" s="87"/>
      <c r="F119" s="86">
        <f>((F115*28)-F114-G114)/(F116+G116)</f>
        <v>9.4</v>
      </c>
      <c r="G119" s="87"/>
      <c r="H119" s="86">
        <f>((H115*31)-H114-I114)/(H116+I116)</f>
        <v>-6.9655172413793105</v>
      </c>
      <c r="I119" s="87"/>
      <c r="J119" s="86">
        <f>((J115*30)-J114-K114)/(J116+K116)</f>
        <v>-9.2941176470588243</v>
      </c>
      <c r="K119" s="87"/>
      <c r="L119" s="86">
        <f>((L115*30)-L114-M114)/(L116+M116)</f>
        <v>-274</v>
      </c>
      <c r="M119" s="87"/>
      <c r="N119" s="86">
        <f>((N115*30)-N114-O114)/(N116+O116)</f>
        <v>22.15</v>
      </c>
      <c r="O119" s="87"/>
      <c r="P119" s="86" t="e">
        <f>((P115*30)-P114-Q114)/(P116+Q116)</f>
        <v>#DIV/0!</v>
      </c>
      <c r="Q119" s="87"/>
      <c r="R119" s="86">
        <f>((R115*31)-R114-S114)/(R116+S116)</f>
        <v>220.66666666666666</v>
      </c>
      <c r="S119" s="87"/>
      <c r="T119" s="86" t="e">
        <f>((T115*30)-T114-U114)/(T116+U116)</f>
        <v>#DIV/0!</v>
      </c>
      <c r="U119" s="87"/>
      <c r="V119" s="86">
        <f>((V115*31)-V114-W114)/(V116+W116)</f>
        <v>586</v>
      </c>
      <c r="W119" s="87"/>
      <c r="X119" s="86">
        <f>((X115*31)-X114-Y114)/(X116+Y116)</f>
        <v>35.454545454545453</v>
      </c>
      <c r="Y119" s="87"/>
      <c r="Z119" s="86">
        <f>((Z115*30)-Z114-AA114)/(Z116+AA116)</f>
        <v>-9.2307692307692299</v>
      </c>
      <c r="AA119" s="87"/>
      <c r="AB119" s="86">
        <f>((AB115*31)-AB114-AC114)/(AB116+AC116)</f>
        <v>56</v>
      </c>
      <c r="AC119" s="87"/>
      <c r="AD119" s="86">
        <f>((AD115*30)-AD114-AE114)/(AD116+AE116)</f>
        <v>4.7564102564102564</v>
      </c>
      <c r="AE119" s="87"/>
      <c r="AF119" s="86" t="e">
        <f>((AF115*31)-AF114-AG114)/(AF116+AG116)</f>
        <v>#DIV/0!</v>
      </c>
      <c r="AG119" s="87"/>
      <c r="AH119" s="86">
        <f>((AH115*365)-AH114-AI114)/(AH116+AI116)</f>
        <v>7.373655913978495</v>
      </c>
      <c r="AI119" s="87"/>
    </row>
    <row r="120" spans="1:35" x14ac:dyDescent="0.25">
      <c r="A120" s="11" t="s">
        <v>142</v>
      </c>
      <c r="B120" s="84" t="s">
        <v>143</v>
      </c>
      <c r="C120" s="85"/>
      <c r="D120" s="86">
        <f>(D116+E116)/D115</f>
        <v>4.9666666666666668</v>
      </c>
      <c r="E120" s="87"/>
      <c r="F120" s="86">
        <f>(F116+G116)/F115</f>
        <v>0.5</v>
      </c>
      <c r="G120" s="87"/>
      <c r="H120" s="86">
        <f>(H116+I116)/H115</f>
        <v>0.96666666666666667</v>
      </c>
      <c r="I120" s="87"/>
      <c r="J120" s="86">
        <f>(J116+K116)/J115</f>
        <v>0.56666666666666665</v>
      </c>
      <c r="K120" s="87"/>
      <c r="L120" s="86">
        <f>(L116+M116)/L115</f>
        <v>3.3333333333333333E-2</v>
      </c>
      <c r="M120" s="87"/>
      <c r="N120" s="86">
        <f>(N116+O116)/N115</f>
        <v>0.66666666666666663</v>
      </c>
      <c r="O120" s="87"/>
      <c r="P120" s="86">
        <f>(P116+Q116)/P115</f>
        <v>0</v>
      </c>
      <c r="Q120" s="87"/>
      <c r="R120" s="86">
        <f>(R116+S116)/R115</f>
        <v>0.1</v>
      </c>
      <c r="S120" s="87"/>
      <c r="T120" s="86">
        <f>(T116+U116)/T115</f>
        <v>0</v>
      </c>
      <c r="U120" s="87"/>
      <c r="V120" s="86">
        <f>(V116+W116)/V115</f>
        <v>3.3333333333333333E-2</v>
      </c>
      <c r="W120" s="87"/>
      <c r="X120" s="86">
        <f>(X116+Y116)/X115</f>
        <v>0.73333333333333328</v>
      </c>
      <c r="Y120" s="87"/>
      <c r="Z120" s="86">
        <f>(Z116+AA116)/Z115</f>
        <v>0.8666666666666667</v>
      </c>
      <c r="AA120" s="87"/>
      <c r="AB120" s="86">
        <f>(AB116+AC116)/AB115</f>
        <v>0.36666666666666664</v>
      </c>
      <c r="AC120" s="87"/>
      <c r="AD120" s="86">
        <f>(AD116+AE116)/AD115</f>
        <v>2.6</v>
      </c>
      <c r="AE120" s="87"/>
      <c r="AF120" s="86">
        <f>(AF116+AG116)/AF115</f>
        <v>0</v>
      </c>
      <c r="AG120" s="87"/>
      <c r="AH120" s="86">
        <f>(AH116+AI116)/AH115/12</f>
        <v>1.0333333333333334</v>
      </c>
      <c r="AI120" s="87"/>
    </row>
  </sheetData>
  <mergeCells count="104">
    <mergeCell ref="A1:AI2"/>
    <mergeCell ref="A5:A7"/>
    <mergeCell ref="B5:C7"/>
    <mergeCell ref="D5:AG5"/>
    <mergeCell ref="AH5:AI6"/>
    <mergeCell ref="D6:E6"/>
    <mergeCell ref="F6:G6"/>
    <mergeCell ref="H6:I6"/>
    <mergeCell ref="J6:K6"/>
    <mergeCell ref="L6:M6"/>
    <mergeCell ref="Z6:AA6"/>
    <mergeCell ref="AB6:AC6"/>
    <mergeCell ref="AD6:AE6"/>
    <mergeCell ref="AF6:AG6"/>
    <mergeCell ref="D115:E115"/>
    <mergeCell ref="F115:G115"/>
    <mergeCell ref="H115:I115"/>
    <mergeCell ref="J115:K115"/>
    <mergeCell ref="L115:M115"/>
    <mergeCell ref="N115:O115"/>
    <mergeCell ref="N6:O6"/>
    <mergeCell ref="P6:Q6"/>
    <mergeCell ref="R6:S6"/>
    <mergeCell ref="T6:U6"/>
    <mergeCell ref="V6:W6"/>
    <mergeCell ref="X6:Y6"/>
    <mergeCell ref="AB115:AC115"/>
    <mergeCell ref="AD115:AE115"/>
    <mergeCell ref="AF115:AG115"/>
    <mergeCell ref="AH115:AI115"/>
    <mergeCell ref="B117:C117"/>
    <mergeCell ref="D117:E117"/>
    <mergeCell ref="F117:G117"/>
    <mergeCell ref="H117:I117"/>
    <mergeCell ref="J117:K117"/>
    <mergeCell ref="L117:M117"/>
    <mergeCell ref="P115:Q115"/>
    <mergeCell ref="R115:S115"/>
    <mergeCell ref="T115:U115"/>
    <mergeCell ref="V115:W115"/>
    <mergeCell ref="X115:Y115"/>
    <mergeCell ref="Z115:AA115"/>
    <mergeCell ref="Z117:AA117"/>
    <mergeCell ref="AB117:AC117"/>
    <mergeCell ref="AD117:AE117"/>
    <mergeCell ref="AF117:AG117"/>
    <mergeCell ref="AH117:AI117"/>
    <mergeCell ref="B118:C118"/>
    <mergeCell ref="D118:E118"/>
    <mergeCell ref="F118:G118"/>
    <mergeCell ref="H118:I118"/>
    <mergeCell ref="J118:K118"/>
    <mergeCell ref="N117:O117"/>
    <mergeCell ref="P117:Q117"/>
    <mergeCell ref="R117:S117"/>
    <mergeCell ref="T117:U117"/>
    <mergeCell ref="V117:W117"/>
    <mergeCell ref="X117:Y117"/>
    <mergeCell ref="X118:Y118"/>
    <mergeCell ref="Z118:AA118"/>
    <mergeCell ref="AB118:AC118"/>
    <mergeCell ref="AD118:AE118"/>
    <mergeCell ref="AF118:AG118"/>
    <mergeCell ref="AH118:AI118"/>
    <mergeCell ref="L118:M118"/>
    <mergeCell ref="N118:O118"/>
    <mergeCell ref="P118:Q118"/>
    <mergeCell ref="R118:S118"/>
    <mergeCell ref="T118:U118"/>
    <mergeCell ref="V118:W118"/>
    <mergeCell ref="Z119:AA119"/>
    <mergeCell ref="AB119:AC119"/>
    <mergeCell ref="AD119:AE119"/>
    <mergeCell ref="AF119:AG119"/>
    <mergeCell ref="AH119:AI119"/>
    <mergeCell ref="B120:C120"/>
    <mergeCell ref="D120:E120"/>
    <mergeCell ref="F120:G120"/>
    <mergeCell ref="H120:I120"/>
    <mergeCell ref="J120:K120"/>
    <mergeCell ref="N119:O119"/>
    <mergeCell ref="P119:Q119"/>
    <mergeCell ref="R119:S119"/>
    <mergeCell ref="T119:U119"/>
    <mergeCell ref="V119:W119"/>
    <mergeCell ref="X119:Y119"/>
    <mergeCell ref="B119:C119"/>
    <mergeCell ref="D119:E119"/>
    <mergeCell ref="F119:G119"/>
    <mergeCell ref="H119:I119"/>
    <mergeCell ref="J119:K119"/>
    <mergeCell ref="L119:M119"/>
    <mergeCell ref="X120:Y120"/>
    <mergeCell ref="Z120:AA120"/>
    <mergeCell ref="AB120:AC120"/>
    <mergeCell ref="AD120:AE120"/>
    <mergeCell ref="AF120:AG120"/>
    <mergeCell ref="AH120:AI120"/>
    <mergeCell ref="L120:M120"/>
    <mergeCell ref="N120:O120"/>
    <mergeCell ref="P120:Q120"/>
    <mergeCell ref="R120:S120"/>
    <mergeCell ref="T120:U120"/>
    <mergeCell ref="V120:W120"/>
  </mergeCells>
  <pageMargins left="0.7" right="0.7" top="0.75" bottom="0.75" header="0.3" footer="0.3"/>
  <pageSetup paperSize="9" orientation="portrait" horizontalDpi="4294967293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20"/>
  <sheetViews>
    <sheetView workbookViewId="0">
      <pane xSplit="3" ySplit="7" topLeftCell="D8" activePane="bottomRight" state="frozen"/>
      <selection pane="topRight" activeCell="D1" sqref="D1"/>
      <selection pane="bottomLeft" activeCell="A8" sqref="A8"/>
      <selection pane="bottomRight" activeCell="D8" sqref="D8:AG114"/>
    </sheetView>
  </sheetViews>
  <sheetFormatPr defaultRowHeight="15" x14ac:dyDescent="0.25"/>
  <cols>
    <col min="1" max="1" width="3.42578125" customWidth="1"/>
    <col min="2" max="2" width="2.85546875" customWidth="1"/>
    <col min="3" max="3" width="21.85546875" bestFit="1" customWidth="1"/>
    <col min="4" max="6" width="4" bestFit="1" customWidth="1"/>
    <col min="7" max="7" width="5.140625" bestFit="1" customWidth="1"/>
    <col min="8" max="8" width="5" bestFit="1" customWidth="1"/>
    <col min="9" max="9" width="4" bestFit="1" customWidth="1"/>
    <col min="10" max="10" width="5" bestFit="1" customWidth="1"/>
    <col min="11" max="11" width="4" bestFit="1" customWidth="1"/>
    <col min="12" max="12" width="5" bestFit="1" customWidth="1"/>
    <col min="13" max="17" width="4" customWidth="1"/>
    <col min="18" max="25" width="4" bestFit="1" customWidth="1"/>
    <col min="26" max="26" width="5" bestFit="1" customWidth="1"/>
    <col min="27" max="29" width="4" bestFit="1" customWidth="1"/>
    <col min="30" max="30" width="5" bestFit="1" customWidth="1"/>
    <col min="31" max="33" width="4" bestFit="1" customWidth="1"/>
    <col min="34" max="35" width="5" bestFit="1" customWidth="1"/>
  </cols>
  <sheetData>
    <row r="1" spans="1:35" x14ac:dyDescent="0.25">
      <c r="A1" s="63" t="s">
        <v>0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  <c r="AH1" s="63"/>
      <c r="AI1" s="63"/>
    </row>
    <row r="2" spans="1:35" x14ac:dyDescent="0.25">
      <c r="A2" s="63"/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63"/>
      <c r="AI2" s="63"/>
    </row>
    <row r="3" spans="1:35" x14ac:dyDescent="0.25">
      <c r="A3" s="1" t="s">
        <v>1</v>
      </c>
      <c r="B3" s="2"/>
      <c r="C3" s="1" t="s">
        <v>2</v>
      </c>
      <c r="D3" s="3"/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</row>
    <row r="4" spans="1:35" x14ac:dyDescent="0.25">
      <c r="A4" s="1"/>
      <c r="B4" s="2"/>
      <c r="C4" s="5"/>
      <c r="D4" s="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</row>
    <row r="5" spans="1:35" x14ac:dyDescent="0.25">
      <c r="A5" s="64" t="s">
        <v>3</v>
      </c>
      <c r="B5" s="67" t="s">
        <v>4</v>
      </c>
      <c r="C5" s="68"/>
      <c r="D5" s="73" t="s">
        <v>5</v>
      </c>
      <c r="E5" s="74"/>
      <c r="F5" s="74"/>
      <c r="G5" s="74"/>
      <c r="H5" s="74"/>
      <c r="I5" s="74"/>
      <c r="J5" s="74"/>
      <c r="K5" s="74"/>
      <c r="L5" s="74"/>
      <c r="M5" s="74"/>
      <c r="N5" s="74"/>
      <c r="O5" s="74"/>
      <c r="P5" s="74"/>
      <c r="Q5" s="74"/>
      <c r="R5" s="74"/>
      <c r="S5" s="74"/>
      <c r="T5" s="74"/>
      <c r="U5" s="74"/>
      <c r="V5" s="74"/>
      <c r="W5" s="74"/>
      <c r="X5" s="74"/>
      <c r="Y5" s="74"/>
      <c r="Z5" s="74"/>
      <c r="AA5" s="74"/>
      <c r="AB5" s="74"/>
      <c r="AC5" s="74"/>
      <c r="AD5" s="74"/>
      <c r="AE5" s="74"/>
      <c r="AF5" s="74"/>
      <c r="AG5" s="75"/>
      <c r="AH5" s="76" t="s">
        <v>6</v>
      </c>
      <c r="AI5" s="77"/>
    </row>
    <row r="6" spans="1:35" x14ac:dyDescent="0.25">
      <c r="A6" s="65"/>
      <c r="B6" s="69"/>
      <c r="C6" s="70"/>
      <c r="D6" s="80" t="s">
        <v>144</v>
      </c>
      <c r="E6" s="81"/>
      <c r="F6" s="80" t="s">
        <v>145</v>
      </c>
      <c r="G6" s="81"/>
      <c r="H6" s="80" t="s">
        <v>146</v>
      </c>
      <c r="I6" s="81"/>
      <c r="J6" s="80" t="s">
        <v>147</v>
      </c>
      <c r="K6" s="81"/>
      <c r="L6" s="88" t="s">
        <v>148</v>
      </c>
      <c r="M6" s="89"/>
      <c r="N6" s="88" t="s">
        <v>149</v>
      </c>
      <c r="O6" s="89"/>
      <c r="P6" s="88" t="s">
        <v>150</v>
      </c>
      <c r="Q6" s="89"/>
      <c r="R6" s="80" t="s">
        <v>151</v>
      </c>
      <c r="S6" s="81"/>
      <c r="T6" s="80" t="s">
        <v>152</v>
      </c>
      <c r="U6" s="81"/>
      <c r="V6" s="80" t="s">
        <v>153</v>
      </c>
      <c r="W6" s="81"/>
      <c r="X6" s="80" t="s">
        <v>154</v>
      </c>
      <c r="Y6" s="81"/>
      <c r="Z6" s="80" t="s">
        <v>155</v>
      </c>
      <c r="AA6" s="81"/>
      <c r="AB6" s="80" t="s">
        <v>156</v>
      </c>
      <c r="AC6" s="81"/>
      <c r="AD6" s="80" t="s">
        <v>157</v>
      </c>
      <c r="AE6" s="81"/>
      <c r="AF6" s="80" t="s">
        <v>158</v>
      </c>
      <c r="AG6" s="81"/>
      <c r="AH6" s="78"/>
      <c r="AI6" s="79"/>
    </row>
    <row r="7" spans="1:35" ht="15.75" thickBot="1" x14ac:dyDescent="0.3">
      <c r="A7" s="66"/>
      <c r="B7" s="71"/>
      <c r="C7" s="72"/>
      <c r="D7" s="6" t="s">
        <v>7</v>
      </c>
      <c r="E7" s="6" t="s">
        <v>8</v>
      </c>
      <c r="F7" s="6" t="s">
        <v>7</v>
      </c>
      <c r="G7" s="6" t="s">
        <v>8</v>
      </c>
      <c r="H7" s="6" t="s">
        <v>7</v>
      </c>
      <c r="I7" s="6" t="s">
        <v>8</v>
      </c>
      <c r="J7" s="6" t="s">
        <v>7</v>
      </c>
      <c r="K7" s="6" t="s">
        <v>8</v>
      </c>
      <c r="L7" s="6" t="s">
        <v>7</v>
      </c>
      <c r="M7" s="6" t="s">
        <v>8</v>
      </c>
      <c r="N7" s="6" t="s">
        <v>7</v>
      </c>
      <c r="O7" s="6" t="s">
        <v>8</v>
      </c>
      <c r="P7" s="6" t="s">
        <v>7</v>
      </c>
      <c r="Q7" s="6" t="s">
        <v>8</v>
      </c>
      <c r="R7" s="6" t="s">
        <v>7</v>
      </c>
      <c r="S7" s="6" t="s">
        <v>8</v>
      </c>
      <c r="T7" s="6" t="s">
        <v>7</v>
      </c>
      <c r="U7" s="6" t="s">
        <v>8</v>
      </c>
      <c r="V7" s="6" t="s">
        <v>7</v>
      </c>
      <c r="W7" s="6" t="s">
        <v>8</v>
      </c>
      <c r="X7" s="6" t="s">
        <v>7</v>
      </c>
      <c r="Y7" s="6" t="s">
        <v>8</v>
      </c>
      <c r="Z7" s="6" t="s">
        <v>7</v>
      </c>
      <c r="AA7" s="6" t="s">
        <v>8</v>
      </c>
      <c r="AB7" s="6" t="s">
        <v>7</v>
      </c>
      <c r="AC7" s="6" t="s">
        <v>8</v>
      </c>
      <c r="AD7" s="6" t="s">
        <v>7</v>
      </c>
      <c r="AE7" s="6" t="s">
        <v>8</v>
      </c>
      <c r="AF7" s="6" t="s">
        <v>7</v>
      </c>
      <c r="AG7" s="6" t="s">
        <v>8</v>
      </c>
      <c r="AH7" s="6" t="s">
        <v>7</v>
      </c>
      <c r="AI7" s="6" t="s">
        <v>8</v>
      </c>
    </row>
    <row r="8" spans="1:35" ht="15.75" thickTop="1" x14ac:dyDescent="0.25">
      <c r="A8" s="7" t="s">
        <v>9</v>
      </c>
      <c r="B8" s="8" t="s">
        <v>10</v>
      </c>
      <c r="C8" s="9"/>
      <c r="D8" s="10">
        <v>100</v>
      </c>
      <c r="E8" s="10">
        <v>44</v>
      </c>
      <c r="F8" s="10">
        <v>0</v>
      </c>
      <c r="G8" s="10">
        <v>45</v>
      </c>
      <c r="H8" s="10">
        <v>50</v>
      </c>
      <c r="I8" s="10">
        <v>0</v>
      </c>
      <c r="J8" s="10">
        <v>60</v>
      </c>
      <c r="K8" s="10">
        <v>0</v>
      </c>
      <c r="L8" s="10">
        <v>42</v>
      </c>
      <c r="M8" s="10">
        <v>0</v>
      </c>
      <c r="N8" s="10">
        <v>27</v>
      </c>
      <c r="O8" s="10">
        <v>0</v>
      </c>
      <c r="P8" s="10">
        <v>0</v>
      </c>
      <c r="Q8" s="10">
        <v>30</v>
      </c>
      <c r="R8" s="10">
        <v>8</v>
      </c>
      <c r="S8" s="10">
        <v>0</v>
      </c>
      <c r="T8" s="10">
        <v>0</v>
      </c>
      <c r="U8" s="10">
        <v>0</v>
      </c>
      <c r="V8" s="10">
        <v>11</v>
      </c>
      <c r="W8" s="10">
        <v>7</v>
      </c>
      <c r="X8" s="10">
        <v>0</v>
      </c>
      <c r="Y8" s="10">
        <v>29</v>
      </c>
      <c r="Z8" s="10">
        <v>67</v>
      </c>
      <c r="AA8" s="10">
        <v>0</v>
      </c>
      <c r="AB8" s="10">
        <v>0</v>
      </c>
      <c r="AC8" s="10">
        <v>21</v>
      </c>
      <c r="AD8" s="10">
        <v>92</v>
      </c>
      <c r="AE8" s="10">
        <v>0</v>
      </c>
      <c r="AF8" s="10">
        <v>0</v>
      </c>
      <c r="AG8" s="10">
        <v>0</v>
      </c>
      <c r="AH8" s="10">
        <f>SUMIF($D$7:$AG$7,"L",D8:AG8)</f>
        <v>457</v>
      </c>
      <c r="AI8" s="10">
        <f>SUMIF($D$7:$AG$7,"P",D8:AG8)</f>
        <v>176</v>
      </c>
    </row>
    <row r="9" spans="1:35" x14ac:dyDescent="0.25">
      <c r="A9" s="11"/>
      <c r="B9" s="27"/>
      <c r="C9" s="13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</row>
    <row r="10" spans="1:35" x14ac:dyDescent="0.25">
      <c r="A10" s="11" t="s">
        <v>11</v>
      </c>
      <c r="B10" s="14" t="s">
        <v>12</v>
      </c>
      <c r="C10" s="13"/>
      <c r="D10" s="10">
        <v>2</v>
      </c>
      <c r="E10" s="10">
        <v>0</v>
      </c>
      <c r="F10" s="10">
        <v>0</v>
      </c>
      <c r="G10" s="10">
        <v>45</v>
      </c>
      <c r="H10" s="10">
        <v>29</v>
      </c>
      <c r="I10" s="10">
        <v>0</v>
      </c>
      <c r="J10" s="10">
        <v>37</v>
      </c>
      <c r="K10" s="10">
        <v>0</v>
      </c>
      <c r="L10" s="10">
        <v>39</v>
      </c>
      <c r="M10" s="10">
        <v>0</v>
      </c>
      <c r="N10" s="10">
        <v>19</v>
      </c>
      <c r="O10" s="10">
        <v>0</v>
      </c>
      <c r="P10" s="10">
        <v>0</v>
      </c>
      <c r="Q10" s="10">
        <v>25</v>
      </c>
      <c r="R10" s="10">
        <v>8</v>
      </c>
      <c r="S10" s="10">
        <v>0</v>
      </c>
      <c r="T10" s="10">
        <v>0</v>
      </c>
      <c r="U10" s="10">
        <v>0</v>
      </c>
      <c r="V10" s="10">
        <v>10</v>
      </c>
      <c r="W10" s="10">
        <v>7</v>
      </c>
      <c r="X10" s="10">
        <v>0</v>
      </c>
      <c r="Y10" s="10">
        <v>29</v>
      </c>
      <c r="Z10" s="10">
        <v>42</v>
      </c>
      <c r="AA10" s="10">
        <v>0</v>
      </c>
      <c r="AB10" s="10">
        <v>0</v>
      </c>
      <c r="AC10" s="10">
        <v>21</v>
      </c>
      <c r="AD10" s="10">
        <v>18</v>
      </c>
      <c r="AE10" s="10">
        <v>0</v>
      </c>
      <c r="AF10" s="10">
        <v>0</v>
      </c>
      <c r="AG10" s="10">
        <v>0</v>
      </c>
      <c r="AH10" s="10">
        <f>SUMIF($D$7:$AG$7,"L",D10:AG10)</f>
        <v>204</v>
      </c>
      <c r="AI10" s="10">
        <f t="shared" ref="AI10:AI70" si="0">SUMIF($D$7:$AG$7,"P",D10:AG10)</f>
        <v>127</v>
      </c>
    </row>
    <row r="11" spans="1:35" x14ac:dyDescent="0.25">
      <c r="A11" s="11"/>
      <c r="B11" s="27"/>
      <c r="C11" s="13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</row>
    <row r="12" spans="1:35" x14ac:dyDescent="0.25">
      <c r="A12" s="11" t="s">
        <v>13</v>
      </c>
      <c r="B12" s="14" t="s">
        <v>14</v>
      </c>
      <c r="C12" s="13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</row>
    <row r="13" spans="1:35" x14ac:dyDescent="0.25">
      <c r="A13" s="11"/>
      <c r="B13" s="27" t="s">
        <v>15</v>
      </c>
      <c r="C13" s="13" t="s">
        <v>16</v>
      </c>
      <c r="D13" s="10">
        <v>0</v>
      </c>
      <c r="E13" s="10">
        <v>0</v>
      </c>
      <c r="F13" s="10">
        <v>0</v>
      </c>
      <c r="G13" s="10">
        <v>0</v>
      </c>
      <c r="H13" s="10">
        <v>0</v>
      </c>
      <c r="I13" s="10">
        <v>0</v>
      </c>
      <c r="J13" s="10">
        <v>0</v>
      </c>
      <c r="K13" s="10">
        <v>0</v>
      </c>
      <c r="L13" s="10">
        <v>0</v>
      </c>
      <c r="M13" s="10">
        <v>0</v>
      </c>
      <c r="N13" s="10">
        <v>6</v>
      </c>
      <c r="O13" s="10">
        <v>0</v>
      </c>
      <c r="P13" s="10">
        <v>25</v>
      </c>
      <c r="Q13" s="10">
        <v>25</v>
      </c>
      <c r="R13" s="10">
        <v>0</v>
      </c>
      <c r="S13" s="10">
        <v>0</v>
      </c>
      <c r="T13" s="10">
        <v>0</v>
      </c>
      <c r="U13" s="10">
        <v>0</v>
      </c>
      <c r="V13" s="10">
        <v>0</v>
      </c>
      <c r="W13" s="10">
        <v>0</v>
      </c>
      <c r="X13" s="10">
        <v>0</v>
      </c>
      <c r="Y13" s="10">
        <v>0</v>
      </c>
      <c r="Z13" s="10">
        <v>0</v>
      </c>
      <c r="AA13" s="10">
        <v>0</v>
      </c>
      <c r="AB13" s="10">
        <v>0</v>
      </c>
      <c r="AC13" s="10">
        <v>0</v>
      </c>
      <c r="AD13" s="10">
        <v>0</v>
      </c>
      <c r="AE13" s="10">
        <v>0</v>
      </c>
      <c r="AF13" s="10">
        <v>0</v>
      </c>
      <c r="AG13" s="10">
        <v>0</v>
      </c>
      <c r="AH13" s="10">
        <f t="shared" ref="AH13:AH70" si="1">SUMIF($D$7:$AG$7,"L",D13:AG13)</f>
        <v>31</v>
      </c>
      <c r="AI13" s="10">
        <f t="shared" si="0"/>
        <v>25</v>
      </c>
    </row>
    <row r="14" spans="1:35" x14ac:dyDescent="0.25">
      <c r="A14" s="11"/>
      <c r="B14" s="27" t="s">
        <v>17</v>
      </c>
      <c r="C14" s="13" t="s">
        <v>18</v>
      </c>
      <c r="D14" s="10">
        <v>98</v>
      </c>
      <c r="E14" s="10">
        <v>44</v>
      </c>
      <c r="F14" s="10">
        <v>0</v>
      </c>
      <c r="G14" s="10">
        <v>16</v>
      </c>
      <c r="H14" s="10">
        <v>21</v>
      </c>
      <c r="I14" s="10">
        <v>0</v>
      </c>
      <c r="J14" s="10">
        <v>23</v>
      </c>
      <c r="K14" s="10">
        <v>0</v>
      </c>
      <c r="L14" s="10">
        <v>3</v>
      </c>
      <c r="M14" s="10">
        <v>0</v>
      </c>
      <c r="N14" s="10">
        <v>28</v>
      </c>
      <c r="O14" s="10">
        <v>0</v>
      </c>
      <c r="P14" s="10">
        <v>0</v>
      </c>
      <c r="Q14" s="10">
        <v>5</v>
      </c>
      <c r="R14" s="10">
        <v>0</v>
      </c>
      <c r="S14" s="10">
        <v>0</v>
      </c>
      <c r="T14" s="10">
        <v>0</v>
      </c>
      <c r="U14" s="10">
        <v>0</v>
      </c>
      <c r="V14" s="10">
        <v>1</v>
      </c>
      <c r="W14" s="10">
        <v>0</v>
      </c>
      <c r="X14" s="10">
        <v>0</v>
      </c>
      <c r="Y14" s="10">
        <v>23</v>
      </c>
      <c r="Z14" s="10">
        <v>25</v>
      </c>
      <c r="AA14" s="10">
        <v>0</v>
      </c>
      <c r="AB14" s="10">
        <v>0</v>
      </c>
      <c r="AC14" s="10">
        <v>11</v>
      </c>
      <c r="AD14" s="10">
        <v>74</v>
      </c>
      <c r="AE14" s="10">
        <v>0</v>
      </c>
      <c r="AF14" s="10">
        <v>0</v>
      </c>
      <c r="AG14" s="10">
        <v>0</v>
      </c>
      <c r="AH14" s="10">
        <f t="shared" si="1"/>
        <v>273</v>
      </c>
      <c r="AI14" s="10">
        <f t="shared" si="0"/>
        <v>99</v>
      </c>
    </row>
    <row r="15" spans="1:35" x14ac:dyDescent="0.25">
      <c r="A15" s="11"/>
      <c r="B15" s="27" t="s">
        <v>19</v>
      </c>
      <c r="C15" s="13" t="s">
        <v>20</v>
      </c>
      <c r="D15" s="10">
        <v>0</v>
      </c>
      <c r="E15" s="10">
        <v>0</v>
      </c>
      <c r="F15" s="10">
        <v>0</v>
      </c>
      <c r="G15" s="10">
        <v>0</v>
      </c>
      <c r="H15" s="10">
        <v>0</v>
      </c>
      <c r="I15" s="10">
        <v>0</v>
      </c>
      <c r="J15" s="10">
        <v>0</v>
      </c>
      <c r="K15" s="10">
        <v>0</v>
      </c>
      <c r="L15" s="10">
        <v>0</v>
      </c>
      <c r="M15" s="10">
        <v>0</v>
      </c>
      <c r="N15" s="10">
        <v>0</v>
      </c>
      <c r="O15" s="10">
        <v>0</v>
      </c>
      <c r="P15" s="10">
        <v>5</v>
      </c>
      <c r="Q15" s="10">
        <v>5</v>
      </c>
      <c r="R15" s="10">
        <v>0</v>
      </c>
      <c r="S15" s="10">
        <v>0</v>
      </c>
      <c r="T15" s="10">
        <v>0</v>
      </c>
      <c r="U15" s="10">
        <v>0</v>
      </c>
      <c r="V15" s="10">
        <v>0</v>
      </c>
      <c r="W15" s="10">
        <v>0</v>
      </c>
      <c r="X15" s="10">
        <v>0</v>
      </c>
      <c r="Y15" s="10">
        <v>0</v>
      </c>
      <c r="Z15" s="10">
        <v>0</v>
      </c>
      <c r="AA15" s="10">
        <v>0</v>
      </c>
      <c r="AB15" s="10">
        <v>0</v>
      </c>
      <c r="AC15" s="10">
        <v>0</v>
      </c>
      <c r="AD15" s="10">
        <v>0</v>
      </c>
      <c r="AE15" s="10">
        <v>0</v>
      </c>
      <c r="AF15" s="10">
        <v>0</v>
      </c>
      <c r="AG15" s="10">
        <v>0</v>
      </c>
      <c r="AH15" s="10">
        <f t="shared" si="1"/>
        <v>5</v>
      </c>
      <c r="AI15" s="10">
        <f t="shared" si="0"/>
        <v>5</v>
      </c>
    </row>
    <row r="16" spans="1:35" x14ac:dyDescent="0.25">
      <c r="A16" s="11"/>
      <c r="B16" s="27"/>
      <c r="C16" s="13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</row>
    <row r="17" spans="1:35" x14ac:dyDescent="0.25">
      <c r="A17" s="11" t="s">
        <v>21</v>
      </c>
      <c r="B17" s="14" t="s">
        <v>22</v>
      </c>
      <c r="C17" s="13"/>
      <c r="D17" s="10">
        <v>94</v>
      </c>
      <c r="E17" s="10">
        <v>42</v>
      </c>
      <c r="F17" s="10">
        <v>0</v>
      </c>
      <c r="G17" s="10">
        <v>24</v>
      </c>
      <c r="H17" s="10">
        <v>19</v>
      </c>
      <c r="I17" s="10">
        <v>0</v>
      </c>
      <c r="J17" s="10">
        <v>17</v>
      </c>
      <c r="K17" s="10">
        <v>0</v>
      </c>
      <c r="L17" s="10">
        <v>0</v>
      </c>
      <c r="M17" s="10">
        <v>0</v>
      </c>
      <c r="N17" s="10">
        <v>20</v>
      </c>
      <c r="O17" s="10">
        <v>0</v>
      </c>
      <c r="P17" s="10">
        <v>0</v>
      </c>
      <c r="Q17" s="10">
        <v>0</v>
      </c>
      <c r="R17" s="10">
        <v>1</v>
      </c>
      <c r="S17" s="10">
        <v>0</v>
      </c>
      <c r="T17" s="10">
        <v>0</v>
      </c>
      <c r="U17" s="10">
        <v>0</v>
      </c>
      <c r="V17" s="10">
        <v>1</v>
      </c>
      <c r="W17" s="10">
        <v>1</v>
      </c>
      <c r="X17" s="10">
        <v>0</v>
      </c>
      <c r="Y17" s="10">
        <v>29</v>
      </c>
      <c r="Z17" s="10">
        <v>33</v>
      </c>
      <c r="AA17" s="10">
        <v>0</v>
      </c>
      <c r="AB17" s="10">
        <v>0</v>
      </c>
      <c r="AC17" s="10">
        <v>12</v>
      </c>
      <c r="AD17" s="10">
        <v>78</v>
      </c>
      <c r="AE17" s="10">
        <v>0</v>
      </c>
      <c r="AF17" s="10">
        <v>0</v>
      </c>
      <c r="AG17" s="10">
        <v>0</v>
      </c>
      <c r="AH17" s="10">
        <f t="shared" si="1"/>
        <v>263</v>
      </c>
      <c r="AI17" s="10">
        <f t="shared" si="0"/>
        <v>108</v>
      </c>
    </row>
    <row r="18" spans="1:35" x14ac:dyDescent="0.25">
      <c r="A18" s="11"/>
      <c r="B18" s="27" t="s">
        <v>15</v>
      </c>
      <c r="C18" s="13" t="s">
        <v>23</v>
      </c>
      <c r="D18" s="10">
        <v>2</v>
      </c>
      <c r="E18" s="10">
        <v>0</v>
      </c>
      <c r="F18" s="10">
        <v>0</v>
      </c>
      <c r="G18" s="10">
        <v>24</v>
      </c>
      <c r="H18" s="10">
        <v>19</v>
      </c>
      <c r="I18" s="10">
        <v>0</v>
      </c>
      <c r="J18" s="10">
        <v>17</v>
      </c>
      <c r="K18" s="10">
        <v>0</v>
      </c>
      <c r="L18" s="10">
        <v>0</v>
      </c>
      <c r="M18" s="10">
        <v>0</v>
      </c>
      <c r="N18" s="10">
        <v>20</v>
      </c>
      <c r="O18" s="10">
        <v>0</v>
      </c>
      <c r="P18" s="10">
        <v>0</v>
      </c>
      <c r="Q18" s="10">
        <v>0</v>
      </c>
      <c r="R18" s="10">
        <v>1</v>
      </c>
      <c r="S18" s="10">
        <v>0</v>
      </c>
      <c r="T18" s="10">
        <v>0</v>
      </c>
      <c r="U18" s="10">
        <v>0</v>
      </c>
      <c r="V18" s="10">
        <v>1</v>
      </c>
      <c r="W18" s="10">
        <v>1</v>
      </c>
      <c r="X18" s="10">
        <v>0</v>
      </c>
      <c r="Y18" s="10">
        <v>2</v>
      </c>
      <c r="Z18" s="10">
        <v>33</v>
      </c>
      <c r="AA18" s="10">
        <v>0</v>
      </c>
      <c r="AB18" s="10">
        <v>0</v>
      </c>
      <c r="AC18" s="10">
        <v>12</v>
      </c>
      <c r="AD18" s="10">
        <v>0</v>
      </c>
      <c r="AE18" s="10">
        <v>0</v>
      </c>
      <c r="AF18" s="10">
        <v>0</v>
      </c>
      <c r="AG18" s="10">
        <v>0</v>
      </c>
      <c r="AH18" s="10">
        <f t="shared" si="1"/>
        <v>93</v>
      </c>
      <c r="AI18" s="10">
        <f t="shared" si="0"/>
        <v>39</v>
      </c>
    </row>
    <row r="19" spans="1:35" x14ac:dyDescent="0.25">
      <c r="A19" s="11"/>
      <c r="B19" s="27" t="s">
        <v>17</v>
      </c>
      <c r="C19" s="13" t="s">
        <v>24</v>
      </c>
      <c r="D19" s="10">
        <v>0</v>
      </c>
      <c r="E19" s="10">
        <v>1</v>
      </c>
      <c r="F19" s="10">
        <v>0</v>
      </c>
      <c r="G19" s="10">
        <v>0</v>
      </c>
      <c r="H19" s="10">
        <v>0</v>
      </c>
      <c r="I19" s="10">
        <v>0</v>
      </c>
      <c r="J19" s="10">
        <v>0</v>
      </c>
      <c r="K19" s="10">
        <v>0</v>
      </c>
      <c r="L19" s="10">
        <v>0</v>
      </c>
      <c r="M19" s="10">
        <v>0</v>
      </c>
      <c r="N19" s="10">
        <v>0</v>
      </c>
      <c r="O19" s="10">
        <v>0</v>
      </c>
      <c r="P19" s="10">
        <v>0</v>
      </c>
      <c r="Q19" s="10">
        <v>0</v>
      </c>
      <c r="R19" s="10">
        <v>0</v>
      </c>
      <c r="S19" s="10">
        <v>0</v>
      </c>
      <c r="T19" s="10">
        <v>0</v>
      </c>
      <c r="U19" s="10">
        <v>0</v>
      </c>
      <c r="V19" s="10">
        <v>0</v>
      </c>
      <c r="W19" s="10">
        <v>0</v>
      </c>
      <c r="X19" s="10">
        <v>0</v>
      </c>
      <c r="Y19" s="10">
        <v>0</v>
      </c>
      <c r="Z19" s="10">
        <v>0</v>
      </c>
      <c r="AA19" s="10">
        <v>0</v>
      </c>
      <c r="AB19" s="10">
        <v>0</v>
      </c>
      <c r="AC19" s="10">
        <v>0</v>
      </c>
      <c r="AD19" s="10">
        <v>5</v>
      </c>
      <c r="AE19" s="10">
        <v>0</v>
      </c>
      <c r="AF19" s="10">
        <v>0</v>
      </c>
      <c r="AG19" s="10">
        <v>0</v>
      </c>
      <c r="AH19" s="10">
        <f t="shared" si="1"/>
        <v>5</v>
      </c>
      <c r="AI19" s="10">
        <f t="shared" si="0"/>
        <v>1</v>
      </c>
    </row>
    <row r="20" spans="1:35" x14ac:dyDescent="0.25">
      <c r="A20" s="11"/>
      <c r="B20" s="27" t="s">
        <v>19</v>
      </c>
      <c r="C20" s="13" t="s">
        <v>25</v>
      </c>
      <c r="D20" s="10">
        <v>0</v>
      </c>
      <c r="E20" s="10">
        <v>0</v>
      </c>
      <c r="F20" s="10">
        <v>0</v>
      </c>
      <c r="G20" s="10">
        <v>0</v>
      </c>
      <c r="H20" s="10">
        <v>0</v>
      </c>
      <c r="I20" s="10">
        <v>0</v>
      </c>
      <c r="J20" s="10">
        <v>0</v>
      </c>
      <c r="K20" s="10">
        <v>0</v>
      </c>
      <c r="L20" s="10">
        <v>0</v>
      </c>
      <c r="M20" s="10">
        <v>0</v>
      </c>
      <c r="N20" s="10">
        <v>0</v>
      </c>
      <c r="O20" s="10">
        <v>0</v>
      </c>
      <c r="P20" s="10">
        <v>0</v>
      </c>
      <c r="Q20" s="10">
        <v>0</v>
      </c>
      <c r="R20" s="10">
        <v>0</v>
      </c>
      <c r="S20" s="10">
        <v>0</v>
      </c>
      <c r="T20" s="10">
        <v>0</v>
      </c>
      <c r="U20" s="10">
        <v>0</v>
      </c>
      <c r="V20" s="10">
        <v>0</v>
      </c>
      <c r="W20" s="10">
        <v>0</v>
      </c>
      <c r="X20" s="10">
        <v>0</v>
      </c>
      <c r="Y20" s="10">
        <v>0</v>
      </c>
      <c r="Z20" s="10">
        <v>0</v>
      </c>
      <c r="AA20" s="10">
        <v>0</v>
      </c>
      <c r="AB20" s="10">
        <v>0</v>
      </c>
      <c r="AC20" s="10">
        <v>0</v>
      </c>
      <c r="AD20" s="10">
        <v>0</v>
      </c>
      <c r="AE20" s="10">
        <v>0</v>
      </c>
      <c r="AF20" s="10">
        <v>0</v>
      </c>
      <c r="AG20" s="10">
        <v>0</v>
      </c>
      <c r="AH20" s="10">
        <f t="shared" si="1"/>
        <v>0</v>
      </c>
      <c r="AI20" s="10">
        <f t="shared" si="0"/>
        <v>0</v>
      </c>
    </row>
    <row r="21" spans="1:35" x14ac:dyDescent="0.25">
      <c r="A21" s="11"/>
      <c r="B21" s="27" t="s">
        <v>26</v>
      </c>
      <c r="C21" s="13" t="s">
        <v>27</v>
      </c>
      <c r="D21" s="10">
        <v>0</v>
      </c>
      <c r="E21" s="10">
        <v>0</v>
      </c>
      <c r="F21" s="10">
        <v>0</v>
      </c>
      <c r="G21" s="10">
        <v>0</v>
      </c>
      <c r="H21" s="10">
        <v>0</v>
      </c>
      <c r="I21" s="10">
        <v>0</v>
      </c>
      <c r="J21" s="10">
        <v>0</v>
      </c>
      <c r="K21" s="10">
        <v>0</v>
      </c>
      <c r="L21" s="10">
        <v>0</v>
      </c>
      <c r="M21" s="10">
        <v>0</v>
      </c>
      <c r="N21" s="10">
        <v>0</v>
      </c>
      <c r="O21" s="10">
        <v>0</v>
      </c>
      <c r="P21" s="10">
        <v>0</v>
      </c>
      <c r="Q21" s="10">
        <v>0</v>
      </c>
      <c r="R21" s="10">
        <v>0</v>
      </c>
      <c r="S21" s="10">
        <v>0</v>
      </c>
      <c r="T21" s="10">
        <v>0</v>
      </c>
      <c r="U21" s="10">
        <v>0</v>
      </c>
      <c r="V21" s="10">
        <v>0</v>
      </c>
      <c r="W21" s="10">
        <v>0</v>
      </c>
      <c r="X21" s="10">
        <v>0</v>
      </c>
      <c r="Y21" s="10">
        <v>0</v>
      </c>
      <c r="Z21" s="10">
        <v>0</v>
      </c>
      <c r="AA21" s="10">
        <v>0</v>
      </c>
      <c r="AB21" s="10">
        <v>0</v>
      </c>
      <c r="AC21" s="10">
        <v>0</v>
      </c>
      <c r="AD21" s="10">
        <v>0</v>
      </c>
      <c r="AE21" s="10">
        <v>0</v>
      </c>
      <c r="AF21" s="10">
        <v>0</v>
      </c>
      <c r="AG21" s="10">
        <v>0</v>
      </c>
      <c r="AH21" s="10">
        <f t="shared" si="1"/>
        <v>0</v>
      </c>
      <c r="AI21" s="10">
        <f t="shared" si="0"/>
        <v>0</v>
      </c>
    </row>
    <row r="22" spans="1:35" x14ac:dyDescent="0.25">
      <c r="A22" s="11"/>
      <c r="B22" s="27" t="s">
        <v>28</v>
      </c>
      <c r="C22" s="13" t="s">
        <v>29</v>
      </c>
      <c r="D22" s="10">
        <v>0</v>
      </c>
      <c r="E22" s="10">
        <v>0</v>
      </c>
      <c r="F22" s="10">
        <v>0</v>
      </c>
      <c r="G22" s="10">
        <v>0</v>
      </c>
      <c r="H22" s="10">
        <v>0</v>
      </c>
      <c r="I22" s="10">
        <v>0</v>
      </c>
      <c r="J22" s="10">
        <v>0</v>
      </c>
      <c r="K22" s="10">
        <v>0</v>
      </c>
      <c r="L22" s="10">
        <v>0</v>
      </c>
      <c r="M22" s="10">
        <v>0</v>
      </c>
      <c r="N22" s="10">
        <v>0</v>
      </c>
      <c r="O22" s="10">
        <v>0</v>
      </c>
      <c r="P22" s="10">
        <v>0</v>
      </c>
      <c r="Q22" s="10">
        <v>0</v>
      </c>
      <c r="R22" s="10">
        <v>0</v>
      </c>
      <c r="S22" s="10">
        <v>0</v>
      </c>
      <c r="T22" s="10">
        <v>0</v>
      </c>
      <c r="U22" s="10">
        <v>0</v>
      </c>
      <c r="V22" s="10">
        <v>0</v>
      </c>
      <c r="W22" s="10">
        <v>0</v>
      </c>
      <c r="X22" s="10">
        <v>0</v>
      </c>
      <c r="Y22" s="10">
        <v>0</v>
      </c>
      <c r="Z22" s="10">
        <v>0</v>
      </c>
      <c r="AA22" s="10">
        <v>0</v>
      </c>
      <c r="AB22" s="10">
        <v>0</v>
      </c>
      <c r="AC22" s="10">
        <v>0</v>
      </c>
      <c r="AD22" s="10">
        <v>1</v>
      </c>
      <c r="AE22" s="10">
        <v>0</v>
      </c>
      <c r="AF22" s="10">
        <v>0</v>
      </c>
      <c r="AG22" s="10">
        <v>0</v>
      </c>
      <c r="AH22" s="10">
        <f t="shared" si="1"/>
        <v>1</v>
      </c>
      <c r="AI22" s="10">
        <f t="shared" si="0"/>
        <v>0</v>
      </c>
    </row>
    <row r="23" spans="1:35" x14ac:dyDescent="0.25">
      <c r="A23" s="11"/>
      <c r="B23" s="27" t="s">
        <v>28</v>
      </c>
      <c r="C23" s="13" t="s">
        <v>30</v>
      </c>
      <c r="D23" s="10">
        <v>92</v>
      </c>
      <c r="E23" s="10">
        <v>41</v>
      </c>
      <c r="F23" s="10">
        <v>0</v>
      </c>
      <c r="G23" s="10">
        <v>0</v>
      </c>
      <c r="H23" s="10">
        <v>0</v>
      </c>
      <c r="I23" s="10">
        <v>0</v>
      </c>
      <c r="J23" s="10">
        <v>0</v>
      </c>
      <c r="K23" s="10">
        <v>0</v>
      </c>
      <c r="L23" s="10">
        <v>0</v>
      </c>
      <c r="M23" s="10">
        <v>0</v>
      </c>
      <c r="N23" s="10">
        <v>0</v>
      </c>
      <c r="O23" s="10">
        <v>0</v>
      </c>
      <c r="P23" s="10">
        <v>0</v>
      </c>
      <c r="Q23" s="10">
        <v>0</v>
      </c>
      <c r="R23" s="10">
        <v>0</v>
      </c>
      <c r="S23" s="10">
        <v>0</v>
      </c>
      <c r="T23" s="10">
        <v>0</v>
      </c>
      <c r="U23" s="10">
        <v>0</v>
      </c>
      <c r="V23" s="10">
        <v>0</v>
      </c>
      <c r="W23" s="10">
        <v>0</v>
      </c>
      <c r="X23" s="10">
        <v>0</v>
      </c>
      <c r="Y23" s="10">
        <v>27</v>
      </c>
      <c r="Z23" s="10">
        <v>0</v>
      </c>
      <c r="AA23" s="10">
        <v>0</v>
      </c>
      <c r="AB23" s="10">
        <v>0</v>
      </c>
      <c r="AC23" s="10">
        <v>0</v>
      </c>
      <c r="AD23" s="10">
        <v>72</v>
      </c>
      <c r="AE23" s="10">
        <v>0</v>
      </c>
      <c r="AF23" s="10">
        <v>0</v>
      </c>
      <c r="AG23" s="10">
        <v>0</v>
      </c>
      <c r="AH23" s="10">
        <f t="shared" si="1"/>
        <v>164</v>
      </c>
      <c r="AI23" s="10">
        <f t="shared" si="0"/>
        <v>68</v>
      </c>
    </row>
    <row r="24" spans="1:35" x14ac:dyDescent="0.25">
      <c r="A24" s="11"/>
      <c r="B24" s="27"/>
      <c r="C24" s="13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</row>
    <row r="25" spans="1:35" x14ac:dyDescent="0.25">
      <c r="A25" s="11" t="s">
        <v>31</v>
      </c>
      <c r="B25" s="14" t="s">
        <v>32</v>
      </c>
      <c r="C25" s="13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</row>
    <row r="26" spans="1:35" x14ac:dyDescent="0.25">
      <c r="A26" s="11"/>
      <c r="B26" s="27" t="s">
        <v>15</v>
      </c>
      <c r="C26" s="13" t="s">
        <v>33</v>
      </c>
      <c r="D26" s="10">
        <v>0</v>
      </c>
      <c r="E26" s="10">
        <v>0</v>
      </c>
      <c r="F26" s="10">
        <v>0</v>
      </c>
      <c r="G26" s="10">
        <v>0</v>
      </c>
      <c r="H26" s="10">
        <v>0</v>
      </c>
      <c r="I26" s="10">
        <v>0</v>
      </c>
      <c r="J26" s="10">
        <v>0</v>
      </c>
      <c r="K26" s="10">
        <v>0</v>
      </c>
      <c r="L26" s="10">
        <v>0</v>
      </c>
      <c r="M26" s="10">
        <v>0</v>
      </c>
      <c r="N26" s="10">
        <v>0</v>
      </c>
      <c r="O26" s="10">
        <v>0</v>
      </c>
      <c r="P26" s="10">
        <v>0</v>
      </c>
      <c r="Q26" s="10">
        <v>0</v>
      </c>
      <c r="R26" s="10">
        <v>0</v>
      </c>
      <c r="S26" s="10">
        <v>0</v>
      </c>
      <c r="T26" s="10">
        <v>0</v>
      </c>
      <c r="U26" s="10">
        <v>0</v>
      </c>
      <c r="V26" s="10">
        <v>0</v>
      </c>
      <c r="W26" s="10">
        <v>0</v>
      </c>
      <c r="X26" s="10">
        <v>0</v>
      </c>
      <c r="Y26" s="10">
        <v>0</v>
      </c>
      <c r="Z26" s="10">
        <v>0</v>
      </c>
      <c r="AA26" s="10">
        <v>0</v>
      </c>
      <c r="AB26" s="10">
        <v>0</v>
      </c>
      <c r="AC26" s="10">
        <v>0</v>
      </c>
      <c r="AD26" s="10">
        <v>0</v>
      </c>
      <c r="AE26" s="10">
        <v>0</v>
      </c>
      <c r="AF26" s="10">
        <v>0</v>
      </c>
      <c r="AG26" s="10">
        <v>0</v>
      </c>
      <c r="AH26" s="10">
        <f t="shared" si="1"/>
        <v>0</v>
      </c>
      <c r="AI26" s="10">
        <f t="shared" si="0"/>
        <v>0</v>
      </c>
    </row>
    <row r="27" spans="1:35" x14ac:dyDescent="0.25">
      <c r="A27" s="11"/>
      <c r="B27" s="27" t="s">
        <v>17</v>
      </c>
      <c r="C27" s="13" t="s">
        <v>34</v>
      </c>
      <c r="D27" s="10">
        <v>0</v>
      </c>
      <c r="E27" s="10">
        <v>0</v>
      </c>
      <c r="F27" s="10">
        <v>0</v>
      </c>
      <c r="G27" s="10">
        <v>0</v>
      </c>
      <c r="H27" s="10">
        <v>0</v>
      </c>
      <c r="I27" s="10">
        <v>0</v>
      </c>
      <c r="J27" s="10">
        <v>0</v>
      </c>
      <c r="K27" s="10">
        <v>0</v>
      </c>
      <c r="L27" s="10">
        <v>0</v>
      </c>
      <c r="M27" s="10">
        <v>0</v>
      </c>
      <c r="N27" s="10">
        <v>0</v>
      </c>
      <c r="O27" s="10">
        <v>0</v>
      </c>
      <c r="P27" s="10">
        <v>0</v>
      </c>
      <c r="Q27" s="10">
        <v>0</v>
      </c>
      <c r="R27" s="10">
        <v>0</v>
      </c>
      <c r="S27" s="10">
        <v>0</v>
      </c>
      <c r="T27" s="10">
        <v>0</v>
      </c>
      <c r="U27" s="10">
        <v>0</v>
      </c>
      <c r="V27" s="10">
        <v>0</v>
      </c>
      <c r="W27" s="10">
        <v>0</v>
      </c>
      <c r="X27" s="10">
        <v>0</v>
      </c>
      <c r="Y27" s="10">
        <v>0</v>
      </c>
      <c r="Z27" s="10">
        <v>0</v>
      </c>
      <c r="AA27" s="10">
        <v>0</v>
      </c>
      <c r="AB27" s="10">
        <v>0</v>
      </c>
      <c r="AC27" s="10">
        <v>0</v>
      </c>
      <c r="AD27" s="10">
        <v>0</v>
      </c>
      <c r="AE27" s="10">
        <v>0</v>
      </c>
      <c r="AF27" s="10">
        <v>0</v>
      </c>
      <c r="AG27" s="10">
        <v>0</v>
      </c>
      <c r="AH27" s="10">
        <f t="shared" si="1"/>
        <v>0</v>
      </c>
      <c r="AI27" s="10">
        <f t="shared" si="0"/>
        <v>0</v>
      </c>
    </row>
    <row r="28" spans="1:35" x14ac:dyDescent="0.25">
      <c r="A28" s="11"/>
      <c r="B28" s="27"/>
      <c r="C28" s="13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</row>
    <row r="29" spans="1:35" x14ac:dyDescent="0.25">
      <c r="A29" s="11" t="s">
        <v>35</v>
      </c>
      <c r="B29" s="14" t="s">
        <v>36</v>
      </c>
      <c r="C29" s="13"/>
      <c r="D29" s="10">
        <v>6</v>
      </c>
      <c r="E29" s="10">
        <v>2</v>
      </c>
      <c r="F29" s="10">
        <v>0</v>
      </c>
      <c r="G29" s="10">
        <v>21</v>
      </c>
      <c r="H29" s="10">
        <v>31</v>
      </c>
      <c r="I29" s="10">
        <v>0</v>
      </c>
      <c r="J29" s="10">
        <v>43</v>
      </c>
      <c r="K29" s="10">
        <v>0</v>
      </c>
      <c r="L29" s="10">
        <v>42</v>
      </c>
      <c r="M29" s="10">
        <v>0</v>
      </c>
      <c r="N29" s="10">
        <v>14</v>
      </c>
      <c r="O29" s="10">
        <v>0</v>
      </c>
      <c r="P29" s="10">
        <v>0</v>
      </c>
      <c r="Q29" s="10">
        <v>30</v>
      </c>
      <c r="R29" s="10">
        <v>7</v>
      </c>
      <c r="S29" s="10">
        <v>0</v>
      </c>
      <c r="T29" s="10">
        <v>0</v>
      </c>
      <c r="U29" s="10">
        <v>0</v>
      </c>
      <c r="V29" s="10">
        <v>10</v>
      </c>
      <c r="W29" s="10">
        <v>6</v>
      </c>
      <c r="X29" s="10">
        <v>0</v>
      </c>
      <c r="Y29" s="10">
        <v>0</v>
      </c>
      <c r="Z29" s="10">
        <v>34</v>
      </c>
      <c r="AA29" s="10">
        <v>0</v>
      </c>
      <c r="AB29" s="10">
        <v>0</v>
      </c>
      <c r="AC29" s="10">
        <v>9</v>
      </c>
      <c r="AD29" s="10">
        <v>14</v>
      </c>
      <c r="AE29" s="10">
        <v>0</v>
      </c>
      <c r="AF29" s="10">
        <v>0</v>
      </c>
      <c r="AG29" s="10">
        <v>0</v>
      </c>
      <c r="AH29" s="10">
        <f t="shared" si="1"/>
        <v>201</v>
      </c>
      <c r="AI29" s="10">
        <f t="shared" si="0"/>
        <v>68</v>
      </c>
    </row>
    <row r="30" spans="1:35" x14ac:dyDescent="0.25">
      <c r="A30" s="11"/>
      <c r="B30" s="27"/>
      <c r="C30" s="13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</row>
    <row r="31" spans="1:35" x14ac:dyDescent="0.25">
      <c r="A31" s="11" t="s">
        <v>37</v>
      </c>
      <c r="B31" s="14" t="s">
        <v>38</v>
      </c>
      <c r="C31" s="13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</row>
    <row r="32" spans="1:35" x14ac:dyDescent="0.25">
      <c r="A32" s="11"/>
      <c r="B32" s="27" t="s">
        <v>39</v>
      </c>
      <c r="C32" s="13" t="s">
        <v>40</v>
      </c>
      <c r="D32" s="10">
        <v>225</v>
      </c>
      <c r="E32" s="10">
        <v>98</v>
      </c>
      <c r="F32" s="10">
        <v>0</v>
      </c>
      <c r="G32" s="10">
        <v>844</v>
      </c>
      <c r="H32" s="10">
        <v>1137</v>
      </c>
      <c r="I32" s="10">
        <v>0</v>
      </c>
      <c r="J32" s="10">
        <v>1226</v>
      </c>
      <c r="K32" s="10">
        <v>0</v>
      </c>
      <c r="L32" s="10">
        <v>1233</v>
      </c>
      <c r="M32" s="10">
        <v>0</v>
      </c>
      <c r="N32" s="10">
        <v>408</v>
      </c>
      <c r="O32" s="10">
        <v>0</v>
      </c>
      <c r="P32" s="10">
        <v>0</v>
      </c>
      <c r="Q32" s="10">
        <v>877</v>
      </c>
      <c r="R32" s="10">
        <v>240</v>
      </c>
      <c r="S32" s="10">
        <v>0</v>
      </c>
      <c r="T32" s="10">
        <v>0</v>
      </c>
      <c r="U32" s="10">
        <v>0</v>
      </c>
      <c r="V32" s="10">
        <v>328</v>
      </c>
      <c r="W32" s="10">
        <v>208</v>
      </c>
      <c r="X32" s="10">
        <v>0</v>
      </c>
      <c r="Y32" s="10">
        <v>183</v>
      </c>
      <c r="Z32" s="10">
        <v>1411</v>
      </c>
      <c r="AA32" s="10">
        <v>0</v>
      </c>
      <c r="AB32" s="10">
        <v>0</v>
      </c>
      <c r="AC32" s="10">
        <v>322</v>
      </c>
      <c r="AD32" s="10">
        <v>694</v>
      </c>
      <c r="AE32" s="10">
        <v>0</v>
      </c>
      <c r="AF32" s="10">
        <v>0</v>
      </c>
      <c r="AG32" s="10">
        <v>0</v>
      </c>
      <c r="AH32" s="10">
        <f t="shared" si="1"/>
        <v>6902</v>
      </c>
      <c r="AI32" s="10">
        <f t="shared" si="0"/>
        <v>2532</v>
      </c>
    </row>
    <row r="33" spans="1:35" x14ac:dyDescent="0.25">
      <c r="A33" s="11"/>
      <c r="B33" s="27" t="s">
        <v>41</v>
      </c>
      <c r="C33" s="13" t="s">
        <v>42</v>
      </c>
      <c r="D33" s="10">
        <v>123</v>
      </c>
      <c r="E33" s="10">
        <v>54</v>
      </c>
      <c r="F33" s="10">
        <v>0</v>
      </c>
      <c r="G33" s="10">
        <v>811</v>
      </c>
      <c r="H33" s="10">
        <v>556</v>
      </c>
      <c r="I33" s="10">
        <v>0</v>
      </c>
      <c r="J33" s="10">
        <v>657</v>
      </c>
      <c r="K33" s="10">
        <v>0</v>
      </c>
      <c r="L33" s="10">
        <v>0</v>
      </c>
      <c r="M33" s="10">
        <v>0</v>
      </c>
      <c r="N33" s="10">
        <v>548</v>
      </c>
      <c r="O33" s="10">
        <v>0</v>
      </c>
      <c r="P33" s="10">
        <v>0</v>
      </c>
      <c r="Q33" s="10">
        <v>0</v>
      </c>
      <c r="R33" s="10">
        <v>33</v>
      </c>
      <c r="S33" s="10">
        <v>0</v>
      </c>
      <c r="T33" s="10">
        <v>0</v>
      </c>
      <c r="U33" s="10">
        <v>0</v>
      </c>
      <c r="V33" s="10">
        <v>30</v>
      </c>
      <c r="W33" s="10">
        <v>32</v>
      </c>
      <c r="X33" s="10">
        <v>0</v>
      </c>
      <c r="Y33" s="10">
        <v>171</v>
      </c>
      <c r="Z33" s="10">
        <v>1113</v>
      </c>
      <c r="AA33" s="10">
        <v>0</v>
      </c>
      <c r="AB33" s="10">
        <v>0</v>
      </c>
      <c r="AC33" s="10">
        <v>261</v>
      </c>
      <c r="AD33" s="10">
        <v>591</v>
      </c>
      <c r="AE33" s="10">
        <v>0</v>
      </c>
      <c r="AF33" s="10">
        <v>0</v>
      </c>
      <c r="AG33" s="10">
        <v>0</v>
      </c>
      <c r="AH33" s="10">
        <f t="shared" si="1"/>
        <v>3651</v>
      </c>
      <c r="AI33" s="10">
        <f t="shared" si="0"/>
        <v>1329</v>
      </c>
    </row>
    <row r="34" spans="1:35" x14ac:dyDescent="0.25">
      <c r="A34" s="11"/>
      <c r="B34" s="27"/>
      <c r="C34" s="13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</row>
    <row r="35" spans="1:35" x14ac:dyDescent="0.25">
      <c r="A35" s="11" t="s">
        <v>43</v>
      </c>
      <c r="B35" s="14" t="s">
        <v>44</v>
      </c>
      <c r="C35" s="13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</row>
    <row r="36" spans="1:35" x14ac:dyDescent="0.25">
      <c r="A36" s="11"/>
      <c r="B36" s="27" t="s">
        <v>15</v>
      </c>
      <c r="C36" s="13" t="s">
        <v>45</v>
      </c>
      <c r="D36" s="10">
        <v>20</v>
      </c>
      <c r="E36" s="10">
        <v>0</v>
      </c>
      <c r="F36" s="10">
        <v>0</v>
      </c>
      <c r="G36" s="10">
        <v>811</v>
      </c>
      <c r="H36" s="10">
        <v>556</v>
      </c>
      <c r="I36" s="10">
        <v>0</v>
      </c>
      <c r="J36" s="10">
        <v>657</v>
      </c>
      <c r="K36" s="10">
        <v>0</v>
      </c>
      <c r="L36" s="10">
        <v>0</v>
      </c>
      <c r="M36" s="10">
        <v>0</v>
      </c>
      <c r="N36" s="10">
        <v>548</v>
      </c>
      <c r="O36" s="10">
        <v>0</v>
      </c>
      <c r="P36" s="10">
        <v>0</v>
      </c>
      <c r="Q36" s="10">
        <v>0</v>
      </c>
      <c r="R36" s="10">
        <v>33</v>
      </c>
      <c r="S36" s="10">
        <v>0</v>
      </c>
      <c r="T36" s="10">
        <v>0</v>
      </c>
      <c r="U36" s="10">
        <v>0</v>
      </c>
      <c r="V36" s="10">
        <v>30</v>
      </c>
      <c r="W36" s="10">
        <v>32</v>
      </c>
      <c r="X36" s="10">
        <v>0</v>
      </c>
      <c r="Y36" s="10">
        <v>10</v>
      </c>
      <c r="Z36" s="10">
        <v>1113</v>
      </c>
      <c r="AA36" s="10">
        <v>0</v>
      </c>
      <c r="AB36" s="10">
        <v>0</v>
      </c>
      <c r="AC36" s="10">
        <v>261</v>
      </c>
      <c r="AD36" s="10">
        <v>32</v>
      </c>
      <c r="AE36" s="10">
        <v>0</v>
      </c>
      <c r="AF36" s="10">
        <v>0</v>
      </c>
      <c r="AG36" s="10">
        <v>0</v>
      </c>
      <c r="AH36" s="10">
        <f t="shared" si="1"/>
        <v>2989</v>
      </c>
      <c r="AI36" s="10">
        <f t="shared" si="0"/>
        <v>1114</v>
      </c>
    </row>
    <row r="37" spans="1:35" x14ac:dyDescent="0.25">
      <c r="A37" s="11"/>
      <c r="B37" s="27" t="s">
        <v>17</v>
      </c>
      <c r="C37" s="13" t="s">
        <v>46</v>
      </c>
      <c r="D37" s="10">
        <v>103</v>
      </c>
      <c r="E37" s="10">
        <v>54</v>
      </c>
      <c r="F37" s="10">
        <v>0</v>
      </c>
      <c r="G37" s="10">
        <v>0</v>
      </c>
      <c r="H37" s="10">
        <v>0</v>
      </c>
      <c r="I37" s="10">
        <v>0</v>
      </c>
      <c r="J37" s="10">
        <v>0</v>
      </c>
      <c r="K37" s="10">
        <v>0</v>
      </c>
      <c r="L37" s="10">
        <v>0</v>
      </c>
      <c r="M37" s="10">
        <v>0</v>
      </c>
      <c r="N37" s="10">
        <v>0</v>
      </c>
      <c r="O37" s="10">
        <v>0</v>
      </c>
      <c r="P37" s="10">
        <v>0</v>
      </c>
      <c r="Q37" s="10">
        <v>0</v>
      </c>
      <c r="R37" s="10">
        <v>0</v>
      </c>
      <c r="S37" s="10">
        <v>0</v>
      </c>
      <c r="T37" s="10">
        <v>0</v>
      </c>
      <c r="U37" s="10">
        <v>0</v>
      </c>
      <c r="V37" s="10">
        <v>0</v>
      </c>
      <c r="W37" s="10">
        <v>0</v>
      </c>
      <c r="X37" s="10">
        <v>0</v>
      </c>
      <c r="Y37" s="10">
        <v>161</v>
      </c>
      <c r="Z37" s="10">
        <v>0</v>
      </c>
      <c r="AA37" s="10">
        <v>0</v>
      </c>
      <c r="AB37" s="10">
        <v>0</v>
      </c>
      <c r="AC37" s="10">
        <v>0</v>
      </c>
      <c r="AD37" s="10">
        <v>559</v>
      </c>
      <c r="AE37" s="10">
        <v>0</v>
      </c>
      <c r="AF37" s="10">
        <v>0</v>
      </c>
      <c r="AG37" s="10">
        <v>0</v>
      </c>
      <c r="AH37" s="10">
        <f t="shared" si="1"/>
        <v>662</v>
      </c>
      <c r="AI37" s="10">
        <f t="shared" si="0"/>
        <v>215</v>
      </c>
    </row>
    <row r="38" spans="1:35" x14ac:dyDescent="0.25">
      <c r="A38" s="11"/>
      <c r="B38" s="27"/>
      <c r="C38" s="13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</row>
    <row r="39" spans="1:35" x14ac:dyDescent="0.25">
      <c r="A39" s="11" t="s">
        <v>47</v>
      </c>
      <c r="B39" s="14" t="s">
        <v>48</v>
      </c>
      <c r="C39" s="13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</row>
    <row r="40" spans="1:35" x14ac:dyDescent="0.25">
      <c r="A40" s="11"/>
      <c r="B40" s="27" t="s">
        <v>15</v>
      </c>
      <c r="C40" s="13" t="s">
        <v>49</v>
      </c>
      <c r="D40" s="10">
        <v>0</v>
      </c>
      <c r="E40" s="10">
        <v>0</v>
      </c>
      <c r="F40" s="10">
        <v>0</v>
      </c>
      <c r="G40" s="10">
        <v>0</v>
      </c>
      <c r="H40" s="10">
        <v>0</v>
      </c>
      <c r="I40" s="10">
        <v>0</v>
      </c>
      <c r="J40" s="10">
        <v>0</v>
      </c>
      <c r="K40" s="10">
        <v>0</v>
      </c>
      <c r="L40" s="10">
        <v>0</v>
      </c>
      <c r="M40" s="10">
        <v>0</v>
      </c>
      <c r="N40" s="10">
        <v>0</v>
      </c>
      <c r="O40" s="10">
        <v>0</v>
      </c>
      <c r="P40" s="10">
        <v>0</v>
      </c>
      <c r="Q40" s="10">
        <v>0</v>
      </c>
      <c r="R40" s="10">
        <v>0</v>
      </c>
      <c r="S40" s="10">
        <v>0</v>
      </c>
      <c r="T40" s="10">
        <v>0</v>
      </c>
      <c r="U40" s="10">
        <v>0</v>
      </c>
      <c r="V40" s="10">
        <v>0</v>
      </c>
      <c r="W40" s="10">
        <v>0</v>
      </c>
      <c r="X40" s="10">
        <v>0</v>
      </c>
      <c r="Y40" s="10">
        <v>0</v>
      </c>
      <c r="Z40" s="10">
        <v>0</v>
      </c>
      <c r="AA40" s="10">
        <v>0</v>
      </c>
      <c r="AB40" s="10">
        <v>0</v>
      </c>
      <c r="AC40" s="10">
        <v>0</v>
      </c>
      <c r="AD40" s="10">
        <v>0</v>
      </c>
      <c r="AE40" s="10">
        <v>0</v>
      </c>
      <c r="AF40" s="10">
        <v>0</v>
      </c>
      <c r="AG40" s="10">
        <v>0</v>
      </c>
      <c r="AH40" s="10">
        <f t="shared" si="1"/>
        <v>0</v>
      </c>
      <c r="AI40" s="10">
        <f t="shared" si="0"/>
        <v>0</v>
      </c>
    </row>
    <row r="41" spans="1:35" x14ac:dyDescent="0.25">
      <c r="A41" s="11"/>
      <c r="B41" s="27" t="s">
        <v>17</v>
      </c>
      <c r="C41" s="13" t="s">
        <v>50</v>
      </c>
      <c r="D41" s="10">
        <v>0</v>
      </c>
      <c r="E41" s="10">
        <v>0</v>
      </c>
      <c r="F41" s="10">
        <v>0</v>
      </c>
      <c r="G41" s="10">
        <v>0</v>
      </c>
      <c r="H41" s="10">
        <v>0</v>
      </c>
      <c r="I41" s="10">
        <v>0</v>
      </c>
      <c r="J41" s="10">
        <v>0</v>
      </c>
      <c r="K41" s="10">
        <v>0</v>
      </c>
      <c r="L41" s="10">
        <v>0</v>
      </c>
      <c r="M41" s="10">
        <v>0</v>
      </c>
      <c r="N41" s="10">
        <v>0</v>
      </c>
      <c r="O41" s="10">
        <v>0</v>
      </c>
      <c r="P41" s="10">
        <v>0</v>
      </c>
      <c r="Q41" s="10">
        <v>0</v>
      </c>
      <c r="R41" s="10">
        <v>8</v>
      </c>
      <c r="S41" s="10">
        <v>0</v>
      </c>
      <c r="T41" s="10">
        <v>0</v>
      </c>
      <c r="U41" s="10">
        <v>0</v>
      </c>
      <c r="V41" s="10">
        <v>0</v>
      </c>
      <c r="W41" s="10">
        <v>0</v>
      </c>
      <c r="X41" s="10">
        <v>0</v>
      </c>
      <c r="Y41" s="10">
        <v>0</v>
      </c>
      <c r="Z41" s="10">
        <v>0</v>
      </c>
      <c r="AA41" s="10">
        <v>0</v>
      </c>
      <c r="AB41" s="10">
        <v>0</v>
      </c>
      <c r="AC41" s="10">
        <v>0</v>
      </c>
      <c r="AD41" s="10">
        <v>0</v>
      </c>
      <c r="AE41" s="10">
        <v>0</v>
      </c>
      <c r="AF41" s="10">
        <v>0</v>
      </c>
      <c r="AG41" s="10">
        <v>0</v>
      </c>
      <c r="AH41" s="10">
        <f t="shared" si="1"/>
        <v>8</v>
      </c>
      <c r="AI41" s="10">
        <f t="shared" si="0"/>
        <v>0</v>
      </c>
    </row>
    <row r="42" spans="1:35" x14ac:dyDescent="0.25">
      <c r="A42" s="11"/>
      <c r="B42" s="27" t="s">
        <v>19</v>
      </c>
      <c r="C42" s="13" t="s">
        <v>51</v>
      </c>
      <c r="D42" s="10">
        <v>0</v>
      </c>
      <c r="E42" s="10">
        <v>0</v>
      </c>
      <c r="F42" s="10">
        <v>0</v>
      </c>
      <c r="G42" s="10">
        <v>0</v>
      </c>
      <c r="H42" s="10">
        <v>0</v>
      </c>
      <c r="I42" s="10">
        <v>0</v>
      </c>
      <c r="J42" s="10">
        <v>0</v>
      </c>
      <c r="K42" s="10">
        <v>0</v>
      </c>
      <c r="L42" s="10">
        <v>0</v>
      </c>
      <c r="M42" s="10">
        <v>0</v>
      </c>
      <c r="N42" s="10">
        <v>0</v>
      </c>
      <c r="O42" s="10">
        <v>0</v>
      </c>
      <c r="P42" s="10">
        <v>0</v>
      </c>
      <c r="Q42" s="10">
        <v>0</v>
      </c>
      <c r="R42" s="10">
        <v>0</v>
      </c>
      <c r="S42" s="10">
        <v>0</v>
      </c>
      <c r="T42" s="10">
        <v>0</v>
      </c>
      <c r="U42" s="10">
        <v>0</v>
      </c>
      <c r="V42" s="10">
        <v>0</v>
      </c>
      <c r="W42" s="10">
        <v>0</v>
      </c>
      <c r="X42" s="10">
        <v>0</v>
      </c>
      <c r="Y42" s="10">
        <v>0</v>
      </c>
      <c r="Z42" s="10">
        <v>0</v>
      </c>
      <c r="AA42" s="10">
        <v>0</v>
      </c>
      <c r="AB42" s="10">
        <v>0</v>
      </c>
      <c r="AC42" s="10">
        <v>0</v>
      </c>
      <c r="AD42" s="10">
        <v>0</v>
      </c>
      <c r="AE42" s="10">
        <v>0</v>
      </c>
      <c r="AF42" s="10">
        <v>0</v>
      </c>
      <c r="AG42" s="10">
        <v>0</v>
      </c>
      <c r="AH42" s="10">
        <f t="shared" si="1"/>
        <v>0</v>
      </c>
      <c r="AI42" s="10">
        <f t="shared" si="0"/>
        <v>0</v>
      </c>
    </row>
    <row r="43" spans="1:35" x14ac:dyDescent="0.25">
      <c r="A43" s="11"/>
      <c r="B43" s="27" t="s">
        <v>26</v>
      </c>
      <c r="C43" s="13" t="s">
        <v>52</v>
      </c>
      <c r="D43" s="10">
        <v>7</v>
      </c>
      <c r="E43" s="10">
        <v>2</v>
      </c>
      <c r="F43" s="10">
        <v>0</v>
      </c>
      <c r="G43" s="10">
        <v>0</v>
      </c>
      <c r="H43" s="10">
        <v>0</v>
      </c>
      <c r="I43" s="10">
        <v>0</v>
      </c>
      <c r="J43" s="10">
        <v>0</v>
      </c>
      <c r="K43" s="10">
        <v>0</v>
      </c>
      <c r="L43" s="10">
        <v>0</v>
      </c>
      <c r="M43" s="10">
        <v>0</v>
      </c>
      <c r="N43" s="10">
        <v>6</v>
      </c>
      <c r="O43" s="10">
        <v>0</v>
      </c>
      <c r="P43" s="10">
        <v>0</v>
      </c>
      <c r="Q43" s="10">
        <v>0</v>
      </c>
      <c r="R43" s="10">
        <v>0</v>
      </c>
      <c r="S43" s="10">
        <v>0</v>
      </c>
      <c r="T43" s="10">
        <v>0</v>
      </c>
      <c r="U43" s="10">
        <v>0</v>
      </c>
      <c r="V43" s="10">
        <v>0</v>
      </c>
      <c r="W43" s="10">
        <v>0</v>
      </c>
      <c r="X43" s="10">
        <v>0</v>
      </c>
      <c r="Y43" s="10">
        <v>0</v>
      </c>
      <c r="Z43" s="10">
        <v>0</v>
      </c>
      <c r="AA43" s="10">
        <v>0</v>
      </c>
      <c r="AB43" s="10">
        <v>0</v>
      </c>
      <c r="AC43" s="10">
        <v>2</v>
      </c>
      <c r="AD43" s="10">
        <v>0</v>
      </c>
      <c r="AE43" s="10">
        <v>0</v>
      </c>
      <c r="AF43" s="10">
        <v>0</v>
      </c>
      <c r="AG43" s="10">
        <v>0</v>
      </c>
      <c r="AH43" s="10">
        <f t="shared" si="1"/>
        <v>13</v>
      </c>
      <c r="AI43" s="10">
        <f t="shared" si="0"/>
        <v>4</v>
      </c>
    </row>
    <row r="44" spans="1:35" x14ac:dyDescent="0.25">
      <c r="A44" s="11"/>
      <c r="B44" s="27" t="s">
        <v>28</v>
      </c>
      <c r="C44" s="13" t="s">
        <v>53</v>
      </c>
      <c r="D44" s="10">
        <v>3</v>
      </c>
      <c r="E44" s="10">
        <v>1</v>
      </c>
      <c r="F44" s="10">
        <v>0</v>
      </c>
      <c r="G44" s="10">
        <v>1</v>
      </c>
      <c r="H44" s="10">
        <v>5</v>
      </c>
      <c r="I44" s="10">
        <v>0</v>
      </c>
      <c r="J44" s="10">
        <v>2</v>
      </c>
      <c r="K44" s="10">
        <v>0</v>
      </c>
      <c r="L44" s="10">
        <v>0</v>
      </c>
      <c r="M44" s="10">
        <v>0</v>
      </c>
      <c r="N44" s="10">
        <v>0</v>
      </c>
      <c r="O44" s="10">
        <v>0</v>
      </c>
      <c r="P44" s="10">
        <v>0</v>
      </c>
      <c r="Q44" s="10">
        <v>0</v>
      </c>
      <c r="R44" s="10">
        <v>0</v>
      </c>
      <c r="S44" s="10">
        <v>0</v>
      </c>
      <c r="T44" s="10">
        <v>0</v>
      </c>
      <c r="U44" s="10">
        <v>0</v>
      </c>
      <c r="V44" s="10">
        <v>0</v>
      </c>
      <c r="W44" s="10">
        <v>0</v>
      </c>
      <c r="X44" s="10">
        <v>0</v>
      </c>
      <c r="Y44" s="10">
        <v>1</v>
      </c>
      <c r="Z44" s="10">
        <v>1</v>
      </c>
      <c r="AA44" s="10">
        <v>0</v>
      </c>
      <c r="AB44" s="10">
        <v>0</v>
      </c>
      <c r="AC44" s="10">
        <v>0</v>
      </c>
      <c r="AD44" s="10">
        <v>2</v>
      </c>
      <c r="AE44" s="10">
        <v>0</v>
      </c>
      <c r="AF44" s="10">
        <v>0</v>
      </c>
      <c r="AG44" s="10">
        <v>0</v>
      </c>
      <c r="AH44" s="10">
        <f t="shared" si="1"/>
        <v>13</v>
      </c>
      <c r="AI44" s="10">
        <f t="shared" si="0"/>
        <v>3</v>
      </c>
    </row>
    <row r="45" spans="1:35" x14ac:dyDescent="0.25">
      <c r="A45" s="11"/>
      <c r="B45" s="27" t="s">
        <v>54</v>
      </c>
      <c r="C45" s="13" t="s">
        <v>55</v>
      </c>
      <c r="D45" s="10">
        <v>5</v>
      </c>
      <c r="E45" s="10">
        <v>1</v>
      </c>
      <c r="F45" s="10">
        <v>0</v>
      </c>
      <c r="G45" s="10">
        <v>0</v>
      </c>
      <c r="H45" s="10">
        <v>0</v>
      </c>
      <c r="I45" s="10">
        <v>0</v>
      </c>
      <c r="J45" s="10">
        <v>0</v>
      </c>
      <c r="K45" s="10">
        <v>0</v>
      </c>
      <c r="L45" s="10">
        <v>0</v>
      </c>
      <c r="M45" s="10">
        <v>0</v>
      </c>
      <c r="N45" s="10">
        <v>2</v>
      </c>
      <c r="O45" s="10">
        <v>0</v>
      </c>
      <c r="P45" s="10">
        <v>0</v>
      </c>
      <c r="Q45" s="10">
        <v>0</v>
      </c>
      <c r="R45" s="10">
        <v>0</v>
      </c>
      <c r="S45" s="10">
        <v>0</v>
      </c>
      <c r="T45" s="10">
        <v>0</v>
      </c>
      <c r="U45" s="10">
        <v>0</v>
      </c>
      <c r="V45" s="10">
        <v>0</v>
      </c>
      <c r="W45" s="10">
        <v>0</v>
      </c>
      <c r="X45" s="10">
        <v>0</v>
      </c>
      <c r="Y45" s="10">
        <v>0</v>
      </c>
      <c r="Z45" s="10">
        <v>0</v>
      </c>
      <c r="AA45" s="10">
        <v>0</v>
      </c>
      <c r="AB45" s="10">
        <v>0</v>
      </c>
      <c r="AC45" s="10">
        <v>6</v>
      </c>
      <c r="AD45" s="10">
        <v>0</v>
      </c>
      <c r="AE45" s="10">
        <v>0</v>
      </c>
      <c r="AF45" s="10">
        <v>0</v>
      </c>
      <c r="AG45" s="10">
        <v>0</v>
      </c>
      <c r="AH45" s="10">
        <f t="shared" si="1"/>
        <v>7</v>
      </c>
      <c r="AI45" s="10">
        <f t="shared" si="0"/>
        <v>7</v>
      </c>
    </row>
    <row r="46" spans="1:35" x14ac:dyDescent="0.25">
      <c r="A46" s="11"/>
      <c r="B46" s="27" t="s">
        <v>56</v>
      </c>
      <c r="C46" s="13" t="s">
        <v>57</v>
      </c>
      <c r="D46" s="10">
        <v>4</v>
      </c>
      <c r="E46" s="10">
        <v>7</v>
      </c>
      <c r="F46" s="10">
        <v>0</v>
      </c>
      <c r="G46" s="10">
        <v>0</v>
      </c>
      <c r="H46" s="10">
        <v>1</v>
      </c>
      <c r="I46" s="10">
        <v>0</v>
      </c>
      <c r="J46" s="10">
        <v>0</v>
      </c>
      <c r="K46" s="10">
        <v>0</v>
      </c>
      <c r="L46" s="10">
        <v>0</v>
      </c>
      <c r="M46" s="10">
        <v>0</v>
      </c>
      <c r="N46" s="10">
        <v>17</v>
      </c>
      <c r="O46" s="10">
        <v>0</v>
      </c>
      <c r="P46" s="10">
        <v>0</v>
      </c>
      <c r="Q46" s="10">
        <v>0</v>
      </c>
      <c r="R46" s="10">
        <v>0</v>
      </c>
      <c r="S46" s="10">
        <v>0</v>
      </c>
      <c r="T46" s="10">
        <v>0</v>
      </c>
      <c r="U46" s="10">
        <v>0</v>
      </c>
      <c r="V46" s="10">
        <v>0</v>
      </c>
      <c r="W46" s="10">
        <v>0</v>
      </c>
      <c r="X46" s="10">
        <v>0</v>
      </c>
      <c r="Y46" s="10">
        <v>0</v>
      </c>
      <c r="Z46" s="10">
        <v>0</v>
      </c>
      <c r="AA46" s="10">
        <v>0</v>
      </c>
      <c r="AB46" s="10">
        <v>0</v>
      </c>
      <c r="AC46" s="10">
        <v>7</v>
      </c>
      <c r="AD46" s="10">
        <v>0</v>
      </c>
      <c r="AE46" s="10">
        <v>0</v>
      </c>
      <c r="AF46" s="10">
        <v>0</v>
      </c>
      <c r="AG46" s="10">
        <v>0</v>
      </c>
      <c r="AH46" s="10">
        <f t="shared" si="1"/>
        <v>22</v>
      </c>
      <c r="AI46" s="10">
        <f t="shared" si="0"/>
        <v>14</v>
      </c>
    </row>
    <row r="47" spans="1:35" x14ac:dyDescent="0.25">
      <c r="A47" s="11"/>
      <c r="B47" s="27" t="s">
        <v>58</v>
      </c>
      <c r="C47" s="13" t="s">
        <v>59</v>
      </c>
      <c r="D47" s="10">
        <v>51</v>
      </c>
      <c r="E47" s="10">
        <v>27</v>
      </c>
      <c r="F47" s="10">
        <v>0</v>
      </c>
      <c r="G47" s="10">
        <v>35</v>
      </c>
      <c r="H47" s="10">
        <v>34</v>
      </c>
      <c r="I47" s="10">
        <v>0</v>
      </c>
      <c r="J47" s="10">
        <v>28</v>
      </c>
      <c r="K47" s="10">
        <v>0</v>
      </c>
      <c r="L47" s="10">
        <v>15</v>
      </c>
      <c r="M47" s="10">
        <v>0</v>
      </c>
      <c r="N47" s="10">
        <v>3</v>
      </c>
      <c r="O47" s="10">
        <v>0</v>
      </c>
      <c r="P47" s="10">
        <v>0</v>
      </c>
      <c r="Q47" s="10">
        <v>10</v>
      </c>
      <c r="R47" s="10">
        <v>0</v>
      </c>
      <c r="S47" s="10">
        <v>0</v>
      </c>
      <c r="T47" s="10">
        <v>0</v>
      </c>
      <c r="U47" s="10">
        <v>0</v>
      </c>
      <c r="V47" s="10">
        <v>4</v>
      </c>
      <c r="W47" s="10">
        <v>7</v>
      </c>
      <c r="X47" s="10">
        <v>0</v>
      </c>
      <c r="Y47" s="10">
        <v>24</v>
      </c>
      <c r="Z47" s="10">
        <v>57</v>
      </c>
      <c r="AA47" s="10">
        <v>0</v>
      </c>
      <c r="AB47" s="10">
        <v>0</v>
      </c>
      <c r="AC47" s="10">
        <v>4</v>
      </c>
      <c r="AD47" s="10">
        <v>63</v>
      </c>
      <c r="AE47" s="10">
        <v>0</v>
      </c>
      <c r="AF47" s="10">
        <v>0</v>
      </c>
      <c r="AG47" s="10">
        <v>0</v>
      </c>
      <c r="AH47" s="10">
        <f t="shared" si="1"/>
        <v>255</v>
      </c>
      <c r="AI47" s="10">
        <f t="shared" si="0"/>
        <v>107</v>
      </c>
    </row>
    <row r="48" spans="1:35" x14ac:dyDescent="0.25">
      <c r="A48" s="11"/>
      <c r="B48" s="27" t="s">
        <v>60</v>
      </c>
      <c r="C48" s="13" t="s">
        <v>61</v>
      </c>
      <c r="D48" s="10">
        <v>30</v>
      </c>
      <c r="E48" s="10">
        <v>6</v>
      </c>
      <c r="F48" s="10">
        <v>0</v>
      </c>
      <c r="G48" s="10">
        <v>9</v>
      </c>
      <c r="H48" s="10">
        <v>10</v>
      </c>
      <c r="I48" s="10">
        <v>0</v>
      </c>
      <c r="J48" s="10">
        <v>30</v>
      </c>
      <c r="K48" s="10">
        <v>0</v>
      </c>
      <c r="L48" s="10">
        <v>27</v>
      </c>
      <c r="M48" s="10">
        <v>0</v>
      </c>
      <c r="N48" s="10">
        <v>1</v>
      </c>
      <c r="O48" s="10">
        <v>0</v>
      </c>
      <c r="P48" s="10">
        <v>0</v>
      </c>
      <c r="Q48" s="10">
        <v>20</v>
      </c>
      <c r="R48" s="10">
        <v>0</v>
      </c>
      <c r="S48" s="10">
        <v>0</v>
      </c>
      <c r="T48" s="10">
        <v>0</v>
      </c>
      <c r="U48" s="10">
        <v>0</v>
      </c>
      <c r="V48" s="10">
        <v>7</v>
      </c>
      <c r="W48" s="10">
        <v>0</v>
      </c>
      <c r="X48" s="10">
        <v>0</v>
      </c>
      <c r="Y48" s="10">
        <v>4</v>
      </c>
      <c r="Z48" s="10">
        <v>9</v>
      </c>
      <c r="AA48" s="10">
        <v>0</v>
      </c>
      <c r="AB48" s="10">
        <v>0</v>
      </c>
      <c r="AC48" s="10">
        <v>2</v>
      </c>
      <c r="AD48" s="10">
        <v>27</v>
      </c>
      <c r="AE48" s="10">
        <v>0</v>
      </c>
      <c r="AF48" s="10">
        <v>0</v>
      </c>
      <c r="AG48" s="10">
        <v>0</v>
      </c>
      <c r="AH48" s="10">
        <f t="shared" si="1"/>
        <v>141</v>
      </c>
      <c r="AI48" s="10">
        <f t="shared" si="0"/>
        <v>41</v>
      </c>
    </row>
    <row r="49" spans="1:35" x14ac:dyDescent="0.25">
      <c r="A49" s="11"/>
      <c r="B49" s="27"/>
      <c r="C49" s="13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</row>
    <row r="50" spans="1:35" x14ac:dyDescent="0.25">
      <c r="A50" s="11" t="s">
        <v>62</v>
      </c>
      <c r="B50" s="14" t="s">
        <v>63</v>
      </c>
      <c r="C50" s="13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</row>
    <row r="51" spans="1:35" x14ac:dyDescent="0.25">
      <c r="A51" s="11"/>
      <c r="B51" s="27" t="s">
        <v>15</v>
      </c>
      <c r="C51" s="13" t="s">
        <v>64</v>
      </c>
      <c r="D51" s="10">
        <v>37</v>
      </c>
      <c r="E51" s="10">
        <v>19</v>
      </c>
      <c r="F51" s="10">
        <v>0</v>
      </c>
      <c r="G51" s="10">
        <v>9</v>
      </c>
      <c r="H51" s="10">
        <v>11</v>
      </c>
      <c r="I51" s="10">
        <v>0</v>
      </c>
      <c r="J51" s="10">
        <v>27</v>
      </c>
      <c r="K51" s="10">
        <v>0</v>
      </c>
      <c r="L51" s="10">
        <v>27</v>
      </c>
      <c r="M51" s="10">
        <v>0</v>
      </c>
      <c r="N51" s="10">
        <v>12</v>
      </c>
      <c r="O51" s="10">
        <v>0</v>
      </c>
      <c r="P51" s="10">
        <v>0</v>
      </c>
      <c r="Q51" s="10">
        <v>25</v>
      </c>
      <c r="R51" s="10">
        <v>3</v>
      </c>
      <c r="S51" s="10">
        <v>0</v>
      </c>
      <c r="T51" s="10">
        <v>0</v>
      </c>
      <c r="U51" s="10">
        <v>0</v>
      </c>
      <c r="V51" s="10">
        <v>6</v>
      </c>
      <c r="W51" s="10">
        <v>6</v>
      </c>
      <c r="X51" s="10">
        <v>0</v>
      </c>
      <c r="Y51" s="10">
        <v>4</v>
      </c>
      <c r="Z51" s="10">
        <v>24</v>
      </c>
      <c r="AA51" s="10">
        <v>0</v>
      </c>
      <c r="AB51" s="10">
        <v>0</v>
      </c>
      <c r="AC51" s="10">
        <v>10</v>
      </c>
      <c r="AD51" s="10">
        <v>35</v>
      </c>
      <c r="AE51" s="10">
        <v>0</v>
      </c>
      <c r="AF51" s="10">
        <v>0</v>
      </c>
      <c r="AG51" s="10">
        <v>0</v>
      </c>
      <c r="AH51" s="10">
        <f t="shared" si="1"/>
        <v>182</v>
      </c>
      <c r="AI51" s="10">
        <f t="shared" si="0"/>
        <v>73</v>
      </c>
    </row>
    <row r="52" spans="1:35" x14ac:dyDescent="0.25">
      <c r="A52" s="11"/>
      <c r="B52" s="27" t="s">
        <v>17</v>
      </c>
      <c r="C52" s="13" t="s">
        <v>65</v>
      </c>
      <c r="D52" s="10">
        <v>5</v>
      </c>
      <c r="E52" s="10">
        <v>2</v>
      </c>
      <c r="F52" s="10">
        <v>0</v>
      </c>
      <c r="G52" s="10">
        <v>4</v>
      </c>
      <c r="H52" s="10">
        <v>3</v>
      </c>
      <c r="I52" s="10">
        <v>0</v>
      </c>
      <c r="J52" s="10">
        <v>3</v>
      </c>
      <c r="K52" s="10">
        <v>0</v>
      </c>
      <c r="L52" s="10">
        <v>4</v>
      </c>
      <c r="M52" s="10">
        <v>0</v>
      </c>
      <c r="N52" s="10">
        <v>2</v>
      </c>
      <c r="O52" s="10">
        <v>0</v>
      </c>
      <c r="P52" s="10">
        <v>0</v>
      </c>
      <c r="Q52" s="10">
        <v>2</v>
      </c>
      <c r="R52" s="10">
        <v>0</v>
      </c>
      <c r="S52" s="10">
        <v>0</v>
      </c>
      <c r="T52" s="10">
        <v>0</v>
      </c>
      <c r="U52" s="10">
        <v>0</v>
      </c>
      <c r="V52" s="10">
        <v>0</v>
      </c>
      <c r="W52" s="10">
        <v>0</v>
      </c>
      <c r="X52" s="10">
        <v>0</v>
      </c>
      <c r="Y52" s="10">
        <v>1</v>
      </c>
      <c r="Z52" s="10">
        <v>5</v>
      </c>
      <c r="AA52" s="10">
        <v>0</v>
      </c>
      <c r="AB52" s="10">
        <v>0</v>
      </c>
      <c r="AC52" s="10">
        <v>2</v>
      </c>
      <c r="AD52" s="10">
        <v>6</v>
      </c>
      <c r="AE52" s="10">
        <v>0</v>
      </c>
      <c r="AF52" s="10">
        <v>0</v>
      </c>
      <c r="AG52" s="10">
        <v>0</v>
      </c>
      <c r="AH52" s="10">
        <f t="shared" si="1"/>
        <v>28</v>
      </c>
      <c r="AI52" s="10">
        <f t="shared" si="0"/>
        <v>11</v>
      </c>
    </row>
    <row r="53" spans="1:35" x14ac:dyDescent="0.25">
      <c r="A53" s="11"/>
      <c r="B53" s="27" t="s">
        <v>19</v>
      </c>
      <c r="C53" s="13" t="s">
        <v>66</v>
      </c>
      <c r="D53" s="10">
        <v>4</v>
      </c>
      <c r="E53" s="10">
        <v>1</v>
      </c>
      <c r="F53" s="10">
        <v>0</v>
      </c>
      <c r="G53" s="10">
        <v>3</v>
      </c>
      <c r="H53" s="10">
        <v>6</v>
      </c>
      <c r="I53" s="10">
        <v>0</v>
      </c>
      <c r="J53" s="10">
        <v>2</v>
      </c>
      <c r="K53" s="10">
        <v>0</v>
      </c>
      <c r="L53" s="10">
        <v>6</v>
      </c>
      <c r="M53" s="10">
        <v>0</v>
      </c>
      <c r="N53" s="10">
        <v>2</v>
      </c>
      <c r="O53" s="10">
        <v>0</v>
      </c>
      <c r="P53" s="10">
        <v>0</v>
      </c>
      <c r="Q53" s="10">
        <v>0</v>
      </c>
      <c r="R53" s="10">
        <v>0</v>
      </c>
      <c r="S53" s="10">
        <v>0</v>
      </c>
      <c r="T53" s="10">
        <v>0</v>
      </c>
      <c r="U53" s="10">
        <v>0</v>
      </c>
      <c r="V53" s="10">
        <v>2</v>
      </c>
      <c r="W53" s="10">
        <v>0</v>
      </c>
      <c r="X53" s="10">
        <v>0</v>
      </c>
      <c r="Y53" s="10">
        <v>0</v>
      </c>
      <c r="Z53" s="10">
        <v>2</v>
      </c>
      <c r="AA53" s="10">
        <v>0</v>
      </c>
      <c r="AB53" s="10">
        <v>0</v>
      </c>
      <c r="AC53" s="10">
        <v>0</v>
      </c>
      <c r="AD53" s="10">
        <v>4</v>
      </c>
      <c r="AE53" s="10">
        <v>0</v>
      </c>
      <c r="AF53" s="10">
        <v>0</v>
      </c>
      <c r="AG53" s="10">
        <v>0</v>
      </c>
      <c r="AH53" s="10">
        <f t="shared" si="1"/>
        <v>28</v>
      </c>
      <c r="AI53" s="10">
        <f t="shared" si="0"/>
        <v>4</v>
      </c>
    </row>
    <row r="54" spans="1:35" x14ac:dyDescent="0.25">
      <c r="A54" s="11"/>
      <c r="B54" s="27" t="s">
        <v>26</v>
      </c>
      <c r="C54" s="13" t="s">
        <v>67</v>
      </c>
      <c r="D54" s="10">
        <v>7</v>
      </c>
      <c r="E54" s="10">
        <v>4</v>
      </c>
      <c r="F54" s="10">
        <v>0</v>
      </c>
      <c r="G54" s="10">
        <v>4</v>
      </c>
      <c r="H54" s="10">
        <v>6</v>
      </c>
      <c r="I54" s="10">
        <v>0</v>
      </c>
      <c r="J54" s="10">
        <v>2</v>
      </c>
      <c r="K54" s="10">
        <v>0</v>
      </c>
      <c r="L54" s="10">
        <v>0</v>
      </c>
      <c r="M54" s="10">
        <v>0</v>
      </c>
      <c r="N54" s="10">
        <v>2</v>
      </c>
      <c r="O54" s="10">
        <v>0</v>
      </c>
      <c r="P54" s="10">
        <v>0</v>
      </c>
      <c r="Q54" s="10">
        <v>0</v>
      </c>
      <c r="R54" s="10">
        <v>1</v>
      </c>
      <c r="S54" s="10">
        <v>0</v>
      </c>
      <c r="T54" s="10">
        <v>0</v>
      </c>
      <c r="U54" s="10">
        <v>0</v>
      </c>
      <c r="V54" s="10">
        <v>0</v>
      </c>
      <c r="W54" s="10">
        <v>0</v>
      </c>
      <c r="X54" s="10">
        <v>0</v>
      </c>
      <c r="Y54" s="10">
        <v>1</v>
      </c>
      <c r="Z54" s="10">
        <v>9</v>
      </c>
      <c r="AA54" s="10">
        <v>0</v>
      </c>
      <c r="AB54" s="10">
        <v>0</v>
      </c>
      <c r="AC54" s="10">
        <v>0</v>
      </c>
      <c r="AD54" s="10">
        <v>10</v>
      </c>
      <c r="AE54" s="10">
        <v>0</v>
      </c>
      <c r="AF54" s="10">
        <v>0</v>
      </c>
      <c r="AG54" s="10">
        <v>0</v>
      </c>
      <c r="AH54" s="10">
        <f t="shared" si="1"/>
        <v>37</v>
      </c>
      <c r="AI54" s="10">
        <f t="shared" si="0"/>
        <v>9</v>
      </c>
    </row>
    <row r="55" spans="1:35" x14ac:dyDescent="0.25">
      <c r="A55" s="11"/>
      <c r="B55" s="27" t="s">
        <v>54</v>
      </c>
      <c r="C55" s="13" t="s">
        <v>68</v>
      </c>
      <c r="D55" s="10">
        <v>9</v>
      </c>
      <c r="E55" s="10">
        <v>1</v>
      </c>
      <c r="F55" s="10">
        <v>0</v>
      </c>
      <c r="G55" s="10">
        <v>4</v>
      </c>
      <c r="H55" s="10">
        <v>0</v>
      </c>
      <c r="I55" s="10">
        <v>0</v>
      </c>
      <c r="J55" s="10">
        <v>4</v>
      </c>
      <c r="K55" s="10">
        <v>0</v>
      </c>
      <c r="L55" s="10">
        <v>0</v>
      </c>
      <c r="M55" s="10">
        <v>0</v>
      </c>
      <c r="N55" s="10">
        <v>2</v>
      </c>
      <c r="O55" s="10">
        <v>0</v>
      </c>
      <c r="P55" s="10">
        <v>0</v>
      </c>
      <c r="Q55" s="10">
        <v>1</v>
      </c>
      <c r="R55" s="10">
        <v>0</v>
      </c>
      <c r="S55" s="10">
        <v>0</v>
      </c>
      <c r="T55" s="10">
        <v>0</v>
      </c>
      <c r="U55" s="10">
        <v>0</v>
      </c>
      <c r="V55" s="10">
        <v>2</v>
      </c>
      <c r="W55" s="10">
        <v>0</v>
      </c>
      <c r="X55" s="10">
        <v>0</v>
      </c>
      <c r="Y55" s="10">
        <v>0</v>
      </c>
      <c r="Z55" s="10">
        <v>4</v>
      </c>
      <c r="AA55" s="10">
        <v>0</v>
      </c>
      <c r="AB55" s="10">
        <v>0</v>
      </c>
      <c r="AC55" s="10">
        <v>0</v>
      </c>
      <c r="AD55" s="10">
        <v>6</v>
      </c>
      <c r="AE55" s="10">
        <v>0</v>
      </c>
      <c r="AF55" s="10">
        <v>0</v>
      </c>
      <c r="AG55" s="10">
        <v>0</v>
      </c>
      <c r="AH55" s="10">
        <f t="shared" si="1"/>
        <v>27</v>
      </c>
      <c r="AI55" s="10">
        <f t="shared" si="0"/>
        <v>6</v>
      </c>
    </row>
    <row r="56" spans="1:35" x14ac:dyDescent="0.25">
      <c r="A56" s="11"/>
      <c r="B56" s="27" t="s">
        <v>56</v>
      </c>
      <c r="C56" s="13" t="s">
        <v>69</v>
      </c>
      <c r="D56" s="10">
        <v>11</v>
      </c>
      <c r="E56" s="10">
        <v>3</v>
      </c>
      <c r="F56" s="10">
        <v>0</v>
      </c>
      <c r="G56" s="10">
        <v>7</v>
      </c>
      <c r="H56" s="10">
        <v>6</v>
      </c>
      <c r="I56" s="10">
        <v>0</v>
      </c>
      <c r="J56" s="10">
        <v>4</v>
      </c>
      <c r="K56" s="10">
        <v>0</v>
      </c>
      <c r="L56" s="10">
        <v>2</v>
      </c>
      <c r="M56" s="10">
        <v>0</v>
      </c>
      <c r="N56" s="10">
        <v>2</v>
      </c>
      <c r="O56" s="10">
        <v>0</v>
      </c>
      <c r="P56" s="10">
        <v>0</v>
      </c>
      <c r="Q56" s="10">
        <v>1</v>
      </c>
      <c r="R56" s="10">
        <v>1</v>
      </c>
      <c r="S56" s="10">
        <v>0</v>
      </c>
      <c r="T56" s="10">
        <v>0</v>
      </c>
      <c r="U56" s="10">
        <v>0</v>
      </c>
      <c r="V56" s="10">
        <v>0</v>
      </c>
      <c r="W56" s="10">
        <v>0</v>
      </c>
      <c r="X56" s="10">
        <v>0</v>
      </c>
      <c r="Y56" s="10">
        <v>0</v>
      </c>
      <c r="Z56" s="10">
        <v>8</v>
      </c>
      <c r="AA56" s="10">
        <v>0</v>
      </c>
      <c r="AB56" s="10">
        <v>0</v>
      </c>
      <c r="AC56" s="10">
        <v>4</v>
      </c>
      <c r="AD56" s="10">
        <v>9</v>
      </c>
      <c r="AE56" s="10">
        <v>0</v>
      </c>
      <c r="AF56" s="10">
        <v>0</v>
      </c>
      <c r="AG56" s="10">
        <v>0</v>
      </c>
      <c r="AH56" s="10">
        <f t="shared" si="1"/>
        <v>43</v>
      </c>
      <c r="AI56" s="10">
        <f t="shared" si="0"/>
        <v>15</v>
      </c>
    </row>
    <row r="57" spans="1:35" x14ac:dyDescent="0.25">
      <c r="A57" s="11"/>
      <c r="B57" s="27" t="s">
        <v>58</v>
      </c>
      <c r="C57" s="13" t="s">
        <v>70</v>
      </c>
      <c r="D57" s="10">
        <v>5</v>
      </c>
      <c r="E57" s="10">
        <v>4</v>
      </c>
      <c r="F57" s="10">
        <v>0</v>
      </c>
      <c r="G57" s="10">
        <v>8</v>
      </c>
      <c r="H57" s="10">
        <v>2</v>
      </c>
      <c r="I57" s="10">
        <v>0</v>
      </c>
      <c r="J57" s="10">
        <v>4</v>
      </c>
      <c r="K57" s="10">
        <v>0</v>
      </c>
      <c r="L57" s="10">
        <v>2</v>
      </c>
      <c r="M57" s="10">
        <v>0</v>
      </c>
      <c r="N57" s="10">
        <v>2</v>
      </c>
      <c r="O57" s="10">
        <v>0</v>
      </c>
      <c r="P57" s="10">
        <v>0</v>
      </c>
      <c r="Q57" s="10">
        <v>1</v>
      </c>
      <c r="R57" s="10">
        <v>3</v>
      </c>
      <c r="S57" s="10">
        <v>0</v>
      </c>
      <c r="T57" s="10">
        <v>0</v>
      </c>
      <c r="U57" s="10">
        <v>0</v>
      </c>
      <c r="V57" s="10">
        <v>0</v>
      </c>
      <c r="W57" s="10">
        <v>0</v>
      </c>
      <c r="X57" s="10">
        <v>0</v>
      </c>
      <c r="Y57" s="10">
        <v>0</v>
      </c>
      <c r="Z57" s="10">
        <v>6</v>
      </c>
      <c r="AA57" s="10">
        <v>0</v>
      </c>
      <c r="AB57" s="10">
        <v>0</v>
      </c>
      <c r="AC57" s="10">
        <v>2</v>
      </c>
      <c r="AD57" s="10">
        <v>5</v>
      </c>
      <c r="AE57" s="10">
        <v>0</v>
      </c>
      <c r="AF57" s="10">
        <v>0</v>
      </c>
      <c r="AG57" s="10">
        <v>0</v>
      </c>
      <c r="AH57" s="10">
        <f t="shared" si="1"/>
        <v>29</v>
      </c>
      <c r="AI57" s="10">
        <f t="shared" si="0"/>
        <v>15</v>
      </c>
    </row>
    <row r="58" spans="1:35" x14ac:dyDescent="0.25">
      <c r="A58" s="11"/>
      <c r="B58" s="27" t="s">
        <v>60</v>
      </c>
      <c r="C58" s="13" t="s">
        <v>71</v>
      </c>
      <c r="D58" s="10">
        <v>9</v>
      </c>
      <c r="E58" s="10">
        <v>3</v>
      </c>
      <c r="F58" s="10">
        <v>0</v>
      </c>
      <c r="G58" s="10">
        <v>1</v>
      </c>
      <c r="H58" s="10">
        <v>2</v>
      </c>
      <c r="I58" s="10">
        <v>0</v>
      </c>
      <c r="J58" s="10">
        <v>5</v>
      </c>
      <c r="K58" s="10">
        <v>0</v>
      </c>
      <c r="L58" s="10">
        <v>1</v>
      </c>
      <c r="M58" s="10">
        <v>0</v>
      </c>
      <c r="N58" s="10">
        <v>1</v>
      </c>
      <c r="O58" s="10">
        <v>0</v>
      </c>
      <c r="P58" s="10">
        <v>0</v>
      </c>
      <c r="Q58" s="10">
        <v>0</v>
      </c>
      <c r="R58" s="10">
        <v>0</v>
      </c>
      <c r="S58" s="10">
        <v>0</v>
      </c>
      <c r="T58" s="10">
        <v>0</v>
      </c>
      <c r="U58" s="10">
        <v>0</v>
      </c>
      <c r="V58" s="10">
        <v>0</v>
      </c>
      <c r="W58" s="10">
        <v>0</v>
      </c>
      <c r="X58" s="10">
        <v>0</v>
      </c>
      <c r="Y58" s="10">
        <v>0</v>
      </c>
      <c r="Z58" s="10">
        <v>1</v>
      </c>
      <c r="AA58" s="10">
        <v>0</v>
      </c>
      <c r="AB58" s="10">
        <v>0</v>
      </c>
      <c r="AC58" s="10">
        <v>0</v>
      </c>
      <c r="AD58" s="10">
        <v>6</v>
      </c>
      <c r="AE58" s="10">
        <v>0</v>
      </c>
      <c r="AF58" s="10">
        <v>0</v>
      </c>
      <c r="AG58" s="10">
        <v>0</v>
      </c>
      <c r="AH58" s="10">
        <f t="shared" si="1"/>
        <v>25</v>
      </c>
      <c r="AI58" s="10">
        <f t="shared" si="0"/>
        <v>4</v>
      </c>
    </row>
    <row r="59" spans="1:35" x14ac:dyDescent="0.25">
      <c r="A59" s="11"/>
      <c r="B59" s="27" t="s">
        <v>72</v>
      </c>
      <c r="C59" s="13" t="s">
        <v>73</v>
      </c>
      <c r="D59" s="10">
        <v>7</v>
      </c>
      <c r="E59" s="10">
        <v>5</v>
      </c>
      <c r="F59" s="10">
        <v>0</v>
      </c>
      <c r="G59" s="10">
        <v>4</v>
      </c>
      <c r="H59" s="10">
        <v>5</v>
      </c>
      <c r="I59" s="10">
        <v>0</v>
      </c>
      <c r="J59" s="10">
        <v>5</v>
      </c>
      <c r="K59" s="10">
        <v>0</v>
      </c>
      <c r="L59" s="10">
        <v>0</v>
      </c>
      <c r="M59" s="10">
        <v>0</v>
      </c>
      <c r="N59" s="10">
        <v>1</v>
      </c>
      <c r="O59" s="10">
        <v>0</v>
      </c>
      <c r="P59" s="10">
        <v>0</v>
      </c>
      <c r="Q59" s="10">
        <v>0</v>
      </c>
      <c r="R59" s="10">
        <v>0</v>
      </c>
      <c r="S59" s="10">
        <v>0</v>
      </c>
      <c r="T59" s="10">
        <v>0</v>
      </c>
      <c r="U59" s="10">
        <v>0</v>
      </c>
      <c r="V59" s="10">
        <v>0</v>
      </c>
      <c r="W59" s="10">
        <v>0</v>
      </c>
      <c r="X59" s="10">
        <v>0</v>
      </c>
      <c r="Y59" s="10">
        <v>0</v>
      </c>
      <c r="Z59" s="10">
        <v>3</v>
      </c>
      <c r="AA59" s="10">
        <v>0</v>
      </c>
      <c r="AB59" s="10">
        <v>0</v>
      </c>
      <c r="AC59" s="10">
        <v>1</v>
      </c>
      <c r="AD59" s="10">
        <v>7</v>
      </c>
      <c r="AE59" s="10">
        <v>0</v>
      </c>
      <c r="AF59" s="10">
        <v>0</v>
      </c>
      <c r="AG59" s="10">
        <v>0</v>
      </c>
      <c r="AH59" s="10">
        <f t="shared" si="1"/>
        <v>28</v>
      </c>
      <c r="AI59" s="10">
        <f t="shared" si="0"/>
        <v>10</v>
      </c>
    </row>
    <row r="60" spans="1:35" x14ac:dyDescent="0.25">
      <c r="A60" s="11"/>
      <c r="B60" s="27" t="s">
        <v>74</v>
      </c>
      <c r="C60" s="13" t="s">
        <v>75</v>
      </c>
      <c r="D60" s="10">
        <v>4</v>
      </c>
      <c r="E60" s="10">
        <v>2</v>
      </c>
      <c r="F60" s="10">
        <v>0</v>
      </c>
      <c r="G60" s="10">
        <v>1</v>
      </c>
      <c r="H60" s="10">
        <v>5</v>
      </c>
      <c r="I60" s="10">
        <v>0</v>
      </c>
      <c r="J60" s="10">
        <v>1</v>
      </c>
      <c r="K60" s="10">
        <v>0</v>
      </c>
      <c r="L60" s="10">
        <v>0</v>
      </c>
      <c r="M60" s="10">
        <v>0</v>
      </c>
      <c r="N60" s="10">
        <v>3</v>
      </c>
      <c r="O60" s="10">
        <v>0</v>
      </c>
      <c r="P60" s="10">
        <v>0</v>
      </c>
      <c r="Q60" s="10">
        <v>0</v>
      </c>
      <c r="R60" s="10">
        <v>0</v>
      </c>
      <c r="S60" s="10">
        <v>0</v>
      </c>
      <c r="T60" s="10">
        <v>0</v>
      </c>
      <c r="U60" s="10">
        <v>0</v>
      </c>
      <c r="V60" s="10">
        <v>1</v>
      </c>
      <c r="W60" s="10">
        <v>0</v>
      </c>
      <c r="X60" s="10">
        <v>0</v>
      </c>
      <c r="Y60" s="10">
        <v>0</v>
      </c>
      <c r="Z60" s="10">
        <v>4</v>
      </c>
      <c r="AA60" s="10">
        <v>0</v>
      </c>
      <c r="AB60" s="10">
        <v>0</v>
      </c>
      <c r="AC60" s="10">
        <v>2</v>
      </c>
      <c r="AD60" s="10">
        <v>3</v>
      </c>
      <c r="AE60" s="10">
        <v>0</v>
      </c>
      <c r="AF60" s="10">
        <v>0</v>
      </c>
      <c r="AG60" s="10">
        <v>0</v>
      </c>
      <c r="AH60" s="10">
        <f t="shared" si="1"/>
        <v>21</v>
      </c>
      <c r="AI60" s="10">
        <f t="shared" si="0"/>
        <v>5</v>
      </c>
    </row>
    <row r="61" spans="1:35" x14ac:dyDescent="0.25">
      <c r="A61" s="11"/>
      <c r="B61" s="27" t="s">
        <v>76</v>
      </c>
      <c r="C61" s="13" t="s">
        <v>77</v>
      </c>
      <c r="D61" s="10">
        <v>2</v>
      </c>
      <c r="E61" s="10">
        <v>0</v>
      </c>
      <c r="F61" s="10">
        <v>0</v>
      </c>
      <c r="G61" s="10">
        <v>0</v>
      </c>
      <c r="H61" s="10">
        <v>4</v>
      </c>
      <c r="I61" s="10">
        <v>0</v>
      </c>
      <c r="J61" s="10">
        <v>1</v>
      </c>
      <c r="K61" s="10">
        <v>0</v>
      </c>
      <c r="L61" s="10">
        <v>0</v>
      </c>
      <c r="M61" s="10">
        <v>0</v>
      </c>
      <c r="N61" s="10">
        <v>0</v>
      </c>
      <c r="O61" s="10">
        <v>0</v>
      </c>
      <c r="P61" s="10">
        <v>0</v>
      </c>
      <c r="Q61" s="10">
        <v>0</v>
      </c>
      <c r="R61" s="10">
        <v>0</v>
      </c>
      <c r="S61" s="10">
        <v>0</v>
      </c>
      <c r="T61" s="10">
        <v>0</v>
      </c>
      <c r="U61" s="10">
        <v>0</v>
      </c>
      <c r="V61" s="10">
        <v>0</v>
      </c>
      <c r="W61" s="10">
        <v>1</v>
      </c>
      <c r="X61" s="10">
        <v>0</v>
      </c>
      <c r="Y61" s="10">
        <v>0</v>
      </c>
      <c r="Z61" s="10">
        <v>0</v>
      </c>
      <c r="AA61" s="10">
        <v>0</v>
      </c>
      <c r="AB61" s="10">
        <v>0</v>
      </c>
      <c r="AC61" s="10">
        <v>0</v>
      </c>
      <c r="AD61" s="10">
        <v>1</v>
      </c>
      <c r="AE61" s="10">
        <v>0</v>
      </c>
      <c r="AF61" s="10">
        <v>0</v>
      </c>
      <c r="AG61" s="10">
        <v>0</v>
      </c>
      <c r="AH61" s="10">
        <f t="shared" si="1"/>
        <v>8</v>
      </c>
      <c r="AI61" s="10">
        <f t="shared" si="0"/>
        <v>1</v>
      </c>
    </row>
    <row r="62" spans="1:35" x14ac:dyDescent="0.25">
      <c r="A62" s="11"/>
      <c r="B62" s="27" t="s">
        <v>78</v>
      </c>
      <c r="C62" s="13" t="s">
        <v>79</v>
      </c>
      <c r="D62" s="10">
        <v>0</v>
      </c>
      <c r="E62" s="10">
        <v>0</v>
      </c>
      <c r="F62" s="10">
        <v>0</v>
      </c>
      <c r="G62" s="10">
        <v>0</v>
      </c>
      <c r="H62" s="10">
        <v>0</v>
      </c>
      <c r="I62" s="10">
        <v>0</v>
      </c>
      <c r="J62" s="10">
        <v>2</v>
      </c>
      <c r="K62" s="10">
        <v>0</v>
      </c>
      <c r="L62" s="10">
        <v>0</v>
      </c>
      <c r="M62" s="10">
        <v>0</v>
      </c>
      <c r="N62" s="10">
        <v>0</v>
      </c>
      <c r="O62" s="10">
        <v>0</v>
      </c>
      <c r="P62" s="10">
        <v>0</v>
      </c>
      <c r="Q62" s="10">
        <v>0</v>
      </c>
      <c r="R62" s="10">
        <v>0</v>
      </c>
      <c r="S62" s="10">
        <v>0</v>
      </c>
      <c r="T62" s="10">
        <v>0</v>
      </c>
      <c r="U62" s="10">
        <v>0</v>
      </c>
      <c r="V62" s="10">
        <v>0</v>
      </c>
      <c r="W62" s="10">
        <v>0</v>
      </c>
      <c r="X62" s="10">
        <v>0</v>
      </c>
      <c r="Y62" s="10">
        <v>0</v>
      </c>
      <c r="Z62" s="10">
        <v>0</v>
      </c>
      <c r="AA62" s="10">
        <v>0</v>
      </c>
      <c r="AB62" s="10">
        <v>0</v>
      </c>
      <c r="AC62" s="10">
        <v>0</v>
      </c>
      <c r="AD62" s="10">
        <v>0</v>
      </c>
      <c r="AE62" s="10">
        <v>0</v>
      </c>
      <c r="AF62" s="10">
        <v>0</v>
      </c>
      <c r="AG62" s="10">
        <v>0</v>
      </c>
      <c r="AH62" s="10">
        <f t="shared" si="1"/>
        <v>2</v>
      </c>
      <c r="AI62" s="10">
        <f t="shared" si="0"/>
        <v>0</v>
      </c>
    </row>
    <row r="63" spans="1:35" x14ac:dyDescent="0.25">
      <c r="A63" s="15"/>
      <c r="B63" s="16"/>
      <c r="C63" s="17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</row>
    <row r="64" spans="1:35" x14ac:dyDescent="0.25">
      <c r="A64" s="11" t="s">
        <v>80</v>
      </c>
      <c r="B64" s="14" t="s">
        <v>81</v>
      </c>
      <c r="C64" s="13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</row>
    <row r="65" spans="1:35" x14ac:dyDescent="0.25">
      <c r="A65" s="15"/>
      <c r="B65" s="27" t="s">
        <v>82</v>
      </c>
      <c r="C65" s="13" t="s">
        <v>83</v>
      </c>
      <c r="D65" s="10">
        <v>0</v>
      </c>
      <c r="E65" s="10">
        <v>0</v>
      </c>
      <c r="F65" s="10">
        <v>0</v>
      </c>
      <c r="G65" s="10">
        <v>0</v>
      </c>
      <c r="H65" s="10">
        <v>0</v>
      </c>
      <c r="I65" s="10">
        <v>0</v>
      </c>
      <c r="J65" s="10">
        <v>0</v>
      </c>
      <c r="K65" s="10">
        <v>0</v>
      </c>
      <c r="L65" s="10">
        <v>0</v>
      </c>
      <c r="M65" s="10">
        <v>0</v>
      </c>
      <c r="N65" s="10">
        <v>0</v>
      </c>
      <c r="O65" s="10">
        <v>0</v>
      </c>
      <c r="P65" s="10">
        <v>0</v>
      </c>
      <c r="Q65" s="10">
        <v>0</v>
      </c>
      <c r="R65" s="10">
        <v>0</v>
      </c>
      <c r="S65" s="10">
        <v>0</v>
      </c>
      <c r="T65" s="10">
        <v>0</v>
      </c>
      <c r="U65" s="10">
        <v>0</v>
      </c>
      <c r="V65" s="10">
        <v>0</v>
      </c>
      <c r="W65" s="10">
        <v>0</v>
      </c>
      <c r="X65" s="10">
        <v>0</v>
      </c>
      <c r="Y65" s="10">
        <v>0</v>
      </c>
      <c r="Z65" s="10">
        <v>0</v>
      </c>
      <c r="AA65" s="10">
        <v>0</v>
      </c>
      <c r="AB65" s="10">
        <v>0</v>
      </c>
      <c r="AC65" s="10">
        <v>1</v>
      </c>
      <c r="AD65" s="10">
        <v>0</v>
      </c>
      <c r="AE65" s="10">
        <v>3</v>
      </c>
      <c r="AF65" s="10">
        <v>0</v>
      </c>
      <c r="AG65" s="10">
        <v>0</v>
      </c>
      <c r="AH65" s="10">
        <f t="shared" si="1"/>
        <v>0</v>
      </c>
      <c r="AI65" s="10">
        <f t="shared" si="0"/>
        <v>4</v>
      </c>
    </row>
    <row r="66" spans="1:35" x14ac:dyDescent="0.25">
      <c r="A66" s="15"/>
      <c r="B66" s="27" t="s">
        <v>82</v>
      </c>
      <c r="C66" s="13" t="s">
        <v>84</v>
      </c>
      <c r="D66" s="10">
        <v>1</v>
      </c>
      <c r="E66" s="10">
        <v>3</v>
      </c>
      <c r="F66" s="10">
        <v>0</v>
      </c>
      <c r="G66" s="10">
        <v>0</v>
      </c>
      <c r="H66" s="10">
        <v>1</v>
      </c>
      <c r="I66" s="10">
        <v>0</v>
      </c>
      <c r="J66" s="10">
        <v>0</v>
      </c>
      <c r="K66" s="10">
        <v>0</v>
      </c>
      <c r="L66" s="10">
        <v>0</v>
      </c>
      <c r="M66" s="10">
        <v>0</v>
      </c>
      <c r="N66" s="10">
        <v>5</v>
      </c>
      <c r="O66" s="10">
        <v>0</v>
      </c>
      <c r="P66" s="10">
        <v>0</v>
      </c>
      <c r="Q66" s="10">
        <v>0</v>
      </c>
      <c r="R66" s="10">
        <v>0</v>
      </c>
      <c r="S66" s="10">
        <v>0</v>
      </c>
      <c r="T66" s="10">
        <v>0</v>
      </c>
      <c r="U66" s="10">
        <v>0</v>
      </c>
      <c r="V66" s="10">
        <v>0</v>
      </c>
      <c r="W66" s="10">
        <v>0</v>
      </c>
      <c r="X66" s="10">
        <v>0</v>
      </c>
      <c r="Y66" s="10">
        <v>0</v>
      </c>
      <c r="Z66" s="10">
        <v>0</v>
      </c>
      <c r="AA66" s="10">
        <v>0</v>
      </c>
      <c r="AB66" s="10">
        <v>0</v>
      </c>
      <c r="AC66" s="10">
        <v>6</v>
      </c>
      <c r="AD66" s="10">
        <v>0</v>
      </c>
      <c r="AE66" s="10">
        <v>0</v>
      </c>
      <c r="AF66" s="10">
        <v>0</v>
      </c>
      <c r="AG66" s="10">
        <v>0</v>
      </c>
      <c r="AH66" s="10">
        <f t="shared" si="1"/>
        <v>7</v>
      </c>
      <c r="AI66" s="10">
        <f t="shared" si="0"/>
        <v>9</v>
      </c>
    </row>
    <row r="67" spans="1:35" x14ac:dyDescent="0.25">
      <c r="A67" s="15"/>
      <c r="B67" s="27" t="s">
        <v>82</v>
      </c>
      <c r="C67" s="13" t="s">
        <v>85</v>
      </c>
      <c r="D67" s="10">
        <v>14</v>
      </c>
      <c r="E67" s="10">
        <v>8</v>
      </c>
      <c r="F67" s="10">
        <v>0</v>
      </c>
      <c r="G67" s="10">
        <v>5</v>
      </c>
      <c r="H67" s="10">
        <v>12</v>
      </c>
      <c r="I67" s="10">
        <v>0</v>
      </c>
      <c r="J67" s="10">
        <v>7</v>
      </c>
      <c r="K67" s="10">
        <v>0</v>
      </c>
      <c r="L67" s="10">
        <v>1</v>
      </c>
      <c r="M67" s="10">
        <v>0</v>
      </c>
      <c r="N67" s="10">
        <v>4</v>
      </c>
      <c r="O67" s="10">
        <v>0</v>
      </c>
      <c r="P67" s="10">
        <v>0</v>
      </c>
      <c r="Q67" s="10">
        <v>5</v>
      </c>
      <c r="R67" s="10">
        <v>1</v>
      </c>
      <c r="S67" s="10">
        <v>0</v>
      </c>
      <c r="T67" s="10">
        <v>0</v>
      </c>
      <c r="U67" s="10">
        <v>0</v>
      </c>
      <c r="V67" s="10">
        <v>0</v>
      </c>
      <c r="W67" s="10">
        <v>0</v>
      </c>
      <c r="X67" s="10">
        <v>0</v>
      </c>
      <c r="Y67" s="10">
        <v>6</v>
      </c>
      <c r="Z67" s="10">
        <v>11</v>
      </c>
      <c r="AA67" s="10">
        <v>0</v>
      </c>
      <c r="AB67" s="10">
        <v>0</v>
      </c>
      <c r="AC67" s="10">
        <v>2</v>
      </c>
      <c r="AD67" s="10">
        <v>14</v>
      </c>
      <c r="AE67" s="10">
        <v>0</v>
      </c>
      <c r="AF67" s="10">
        <v>0</v>
      </c>
      <c r="AG67" s="10">
        <v>0</v>
      </c>
      <c r="AH67" s="10">
        <f t="shared" si="1"/>
        <v>64</v>
      </c>
      <c r="AI67" s="10">
        <f t="shared" si="0"/>
        <v>26</v>
      </c>
    </row>
    <row r="68" spans="1:35" x14ac:dyDescent="0.25">
      <c r="A68" s="15"/>
      <c r="B68" s="27" t="s">
        <v>82</v>
      </c>
      <c r="C68" s="13" t="s">
        <v>86</v>
      </c>
      <c r="D68" s="10">
        <v>70</v>
      </c>
      <c r="E68" s="10">
        <v>27</v>
      </c>
      <c r="F68" s="10">
        <v>0</v>
      </c>
      <c r="G68" s="10">
        <v>32</v>
      </c>
      <c r="H68" s="10">
        <v>33</v>
      </c>
      <c r="I68" s="10">
        <v>0</v>
      </c>
      <c r="J68" s="10">
        <v>44</v>
      </c>
      <c r="K68" s="10">
        <v>0</v>
      </c>
      <c r="L68" s="10">
        <v>29</v>
      </c>
      <c r="M68" s="10">
        <v>0</v>
      </c>
      <c r="N68" s="10">
        <v>13</v>
      </c>
      <c r="O68" s="10">
        <v>0</v>
      </c>
      <c r="P68" s="10">
        <v>0</v>
      </c>
      <c r="Q68" s="10">
        <v>18</v>
      </c>
      <c r="R68" s="10">
        <v>7</v>
      </c>
      <c r="S68" s="10">
        <v>0</v>
      </c>
      <c r="T68" s="10">
        <v>0</v>
      </c>
      <c r="U68" s="10">
        <v>0</v>
      </c>
      <c r="V68" s="10">
        <v>2</v>
      </c>
      <c r="W68" s="10">
        <v>2</v>
      </c>
      <c r="X68" s="10">
        <v>0</v>
      </c>
      <c r="Y68" s="10">
        <v>19</v>
      </c>
      <c r="Z68" s="10">
        <v>50</v>
      </c>
      <c r="AA68" s="10">
        <v>0</v>
      </c>
      <c r="AB68" s="10">
        <v>0</v>
      </c>
      <c r="AC68" s="10">
        <v>6</v>
      </c>
      <c r="AD68" s="10">
        <v>66</v>
      </c>
      <c r="AE68" s="10">
        <v>0</v>
      </c>
      <c r="AF68" s="10">
        <v>0</v>
      </c>
      <c r="AG68" s="10">
        <v>0</v>
      </c>
      <c r="AH68" s="10">
        <f t="shared" si="1"/>
        <v>314</v>
      </c>
      <c r="AI68" s="10">
        <f t="shared" si="0"/>
        <v>104</v>
      </c>
    </row>
    <row r="69" spans="1:35" x14ac:dyDescent="0.25">
      <c r="A69" s="15"/>
      <c r="B69" s="27" t="s">
        <v>82</v>
      </c>
      <c r="C69" s="13" t="s">
        <v>87</v>
      </c>
      <c r="D69" s="10">
        <v>13</v>
      </c>
      <c r="E69" s="10">
        <v>6</v>
      </c>
      <c r="F69" s="10">
        <v>0</v>
      </c>
      <c r="G69" s="10">
        <v>8</v>
      </c>
      <c r="H69" s="10">
        <v>4</v>
      </c>
      <c r="I69" s="10">
        <v>0</v>
      </c>
      <c r="J69" s="10">
        <v>8</v>
      </c>
      <c r="K69" s="10">
        <v>0</v>
      </c>
      <c r="L69" s="10">
        <v>12</v>
      </c>
      <c r="M69" s="10">
        <v>0</v>
      </c>
      <c r="N69" s="10">
        <v>7</v>
      </c>
      <c r="O69" s="10">
        <v>0</v>
      </c>
      <c r="P69" s="10">
        <v>0</v>
      </c>
      <c r="Q69" s="10">
        <v>7</v>
      </c>
      <c r="R69" s="10">
        <v>0</v>
      </c>
      <c r="S69" s="10">
        <v>0</v>
      </c>
      <c r="T69" s="10">
        <v>0</v>
      </c>
      <c r="U69" s="10">
        <v>0</v>
      </c>
      <c r="V69" s="10">
        <v>1</v>
      </c>
      <c r="W69" s="10">
        <v>3</v>
      </c>
      <c r="X69" s="10">
        <v>0</v>
      </c>
      <c r="Y69" s="10">
        <v>4</v>
      </c>
      <c r="Z69" s="10">
        <v>6</v>
      </c>
      <c r="AA69" s="10">
        <v>0</v>
      </c>
      <c r="AB69" s="10">
        <v>0</v>
      </c>
      <c r="AC69" s="10">
        <v>6</v>
      </c>
      <c r="AD69" s="10">
        <v>8</v>
      </c>
      <c r="AE69" s="10">
        <v>0</v>
      </c>
      <c r="AF69" s="10">
        <v>0</v>
      </c>
      <c r="AG69" s="10">
        <v>0</v>
      </c>
      <c r="AH69" s="10">
        <f t="shared" si="1"/>
        <v>59</v>
      </c>
      <c r="AI69" s="10">
        <f t="shared" si="0"/>
        <v>34</v>
      </c>
    </row>
    <row r="70" spans="1:35" x14ac:dyDescent="0.25">
      <c r="A70" s="15"/>
      <c r="B70" s="27" t="s">
        <v>82</v>
      </c>
      <c r="C70" s="13" t="s">
        <v>88</v>
      </c>
      <c r="D70" s="10">
        <v>2</v>
      </c>
      <c r="E70" s="10">
        <v>0</v>
      </c>
      <c r="F70" s="10">
        <v>0</v>
      </c>
      <c r="G70" s="10">
        <v>0</v>
      </c>
      <c r="H70" s="10">
        <v>0</v>
      </c>
      <c r="I70" s="10">
        <v>0</v>
      </c>
      <c r="J70" s="10">
        <v>0</v>
      </c>
      <c r="K70" s="10">
        <v>0</v>
      </c>
      <c r="L70" s="10">
        <v>0</v>
      </c>
      <c r="M70" s="10">
        <v>0</v>
      </c>
      <c r="N70" s="10">
        <v>0</v>
      </c>
      <c r="O70" s="10">
        <v>0</v>
      </c>
      <c r="P70" s="10">
        <v>0</v>
      </c>
      <c r="Q70" s="10">
        <v>0</v>
      </c>
      <c r="R70" s="10">
        <v>0</v>
      </c>
      <c r="S70" s="10">
        <v>0</v>
      </c>
      <c r="T70" s="10">
        <v>0</v>
      </c>
      <c r="U70" s="10">
        <v>0</v>
      </c>
      <c r="V70" s="10">
        <v>2</v>
      </c>
      <c r="W70" s="10">
        <v>8</v>
      </c>
      <c r="X70" s="10">
        <v>0</v>
      </c>
      <c r="Y70" s="10">
        <v>0</v>
      </c>
      <c r="Z70" s="10">
        <v>0</v>
      </c>
      <c r="AA70" s="10">
        <v>0</v>
      </c>
      <c r="AB70" s="10">
        <v>0</v>
      </c>
      <c r="AC70" s="10">
        <v>0</v>
      </c>
      <c r="AD70" s="10">
        <v>0</v>
      </c>
      <c r="AE70" s="10">
        <v>1</v>
      </c>
      <c r="AF70" s="10">
        <v>0</v>
      </c>
      <c r="AG70" s="10">
        <v>0</v>
      </c>
      <c r="AH70" s="10">
        <f t="shared" si="1"/>
        <v>4</v>
      </c>
      <c r="AI70" s="10">
        <f t="shared" si="0"/>
        <v>9</v>
      </c>
    </row>
    <row r="71" spans="1:35" x14ac:dyDescent="0.25">
      <c r="A71" s="15"/>
      <c r="B71" s="16"/>
      <c r="C71" s="17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</row>
    <row r="72" spans="1:35" x14ac:dyDescent="0.25">
      <c r="A72" s="11" t="s">
        <v>89</v>
      </c>
      <c r="B72" s="14" t="s">
        <v>90</v>
      </c>
      <c r="C72" s="13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</row>
    <row r="73" spans="1:35" x14ac:dyDescent="0.25">
      <c r="A73" s="11"/>
      <c r="B73" s="27" t="s">
        <v>82</v>
      </c>
      <c r="C73" s="13" t="s">
        <v>91</v>
      </c>
      <c r="D73" s="10">
        <v>28</v>
      </c>
      <c r="E73" s="10">
        <v>12</v>
      </c>
      <c r="F73" s="10">
        <v>0</v>
      </c>
      <c r="G73" s="10">
        <v>11</v>
      </c>
      <c r="H73" s="10">
        <v>7</v>
      </c>
      <c r="I73" s="10">
        <v>0</v>
      </c>
      <c r="J73" s="10">
        <v>26</v>
      </c>
      <c r="K73" s="10">
        <v>0</v>
      </c>
      <c r="L73" s="10">
        <v>31</v>
      </c>
      <c r="M73" s="10">
        <v>0</v>
      </c>
      <c r="N73" s="10">
        <v>6</v>
      </c>
      <c r="O73" s="10">
        <v>0</v>
      </c>
      <c r="P73" s="10">
        <v>0</v>
      </c>
      <c r="Q73" s="10">
        <v>23</v>
      </c>
      <c r="R73" s="10">
        <v>1</v>
      </c>
      <c r="S73" s="10">
        <v>0</v>
      </c>
      <c r="T73" s="10">
        <v>0</v>
      </c>
      <c r="U73" s="10">
        <v>0</v>
      </c>
      <c r="V73" s="10">
        <v>8</v>
      </c>
      <c r="W73" s="10">
        <v>4</v>
      </c>
      <c r="X73" s="10">
        <v>0</v>
      </c>
      <c r="Y73" s="10">
        <v>8</v>
      </c>
      <c r="Z73" s="10">
        <v>10</v>
      </c>
      <c r="AA73" s="10">
        <v>0</v>
      </c>
      <c r="AB73" s="10">
        <v>0</v>
      </c>
      <c r="AC73" s="10">
        <v>3</v>
      </c>
      <c r="AD73" s="10">
        <v>22</v>
      </c>
      <c r="AE73" s="10">
        <v>0</v>
      </c>
      <c r="AF73" s="10">
        <v>0</v>
      </c>
      <c r="AG73" s="10">
        <v>0</v>
      </c>
      <c r="AH73" s="10">
        <f t="shared" ref="AH73:AH114" si="2">SUMIF($D$7:$AG$7,"L",D73:AG73)</f>
        <v>139</v>
      </c>
      <c r="AI73" s="10">
        <f t="shared" ref="AI73:AI114" si="3">SUMIF($D$7:$AG$7,"P",D73:AG73)</f>
        <v>61</v>
      </c>
    </row>
    <row r="74" spans="1:35" x14ac:dyDescent="0.25">
      <c r="A74" s="11"/>
      <c r="B74" s="27" t="s">
        <v>82</v>
      </c>
      <c r="C74" s="13" t="s">
        <v>92</v>
      </c>
      <c r="D74" s="10">
        <v>24</v>
      </c>
      <c r="E74" s="10">
        <v>11</v>
      </c>
      <c r="F74" s="10">
        <v>0</v>
      </c>
      <c r="G74" s="10">
        <v>21</v>
      </c>
      <c r="H74" s="10">
        <v>13</v>
      </c>
      <c r="I74" s="10">
        <v>0</v>
      </c>
      <c r="J74" s="10">
        <v>11</v>
      </c>
      <c r="K74" s="10">
        <v>0</v>
      </c>
      <c r="L74" s="10">
        <v>8</v>
      </c>
      <c r="M74" s="10">
        <v>0</v>
      </c>
      <c r="N74" s="10">
        <v>4</v>
      </c>
      <c r="O74" s="10">
        <v>0</v>
      </c>
      <c r="P74" s="10">
        <v>0</v>
      </c>
      <c r="Q74" s="10">
        <v>3</v>
      </c>
      <c r="R74" s="10">
        <v>0</v>
      </c>
      <c r="S74" s="10">
        <v>0</v>
      </c>
      <c r="T74" s="10">
        <v>0</v>
      </c>
      <c r="U74" s="10">
        <v>0</v>
      </c>
      <c r="V74" s="10">
        <v>3</v>
      </c>
      <c r="W74" s="10">
        <v>3</v>
      </c>
      <c r="X74" s="10">
        <v>0</v>
      </c>
      <c r="Y74" s="10">
        <v>11</v>
      </c>
      <c r="Z74" s="10">
        <v>34</v>
      </c>
      <c r="AA74" s="10">
        <v>0</v>
      </c>
      <c r="AB74" s="10">
        <v>0</v>
      </c>
      <c r="AC74" s="10">
        <v>3</v>
      </c>
      <c r="AD74" s="10">
        <v>22</v>
      </c>
      <c r="AE74" s="10">
        <v>0</v>
      </c>
      <c r="AF74" s="10">
        <v>0</v>
      </c>
      <c r="AG74" s="10">
        <v>0</v>
      </c>
      <c r="AH74" s="10">
        <f t="shared" si="2"/>
        <v>119</v>
      </c>
      <c r="AI74" s="10">
        <f t="shared" si="3"/>
        <v>52</v>
      </c>
    </row>
    <row r="75" spans="1:35" x14ac:dyDescent="0.25">
      <c r="A75" s="11"/>
      <c r="B75" s="27" t="s">
        <v>82</v>
      </c>
      <c r="C75" s="13" t="s">
        <v>93</v>
      </c>
      <c r="D75" s="10">
        <v>25</v>
      </c>
      <c r="E75" s="10">
        <v>9</v>
      </c>
      <c r="F75" s="10">
        <v>0</v>
      </c>
      <c r="G75" s="10">
        <v>8</v>
      </c>
      <c r="H75" s="10">
        <v>15</v>
      </c>
      <c r="I75" s="10">
        <v>0</v>
      </c>
      <c r="J75" s="10">
        <v>11</v>
      </c>
      <c r="K75" s="10">
        <v>0</v>
      </c>
      <c r="L75" s="10">
        <v>1</v>
      </c>
      <c r="M75" s="10">
        <v>0</v>
      </c>
      <c r="N75" s="10">
        <v>6</v>
      </c>
      <c r="O75" s="10">
        <v>0</v>
      </c>
      <c r="P75" s="10">
        <v>0</v>
      </c>
      <c r="Q75" s="10">
        <v>0</v>
      </c>
      <c r="R75" s="10">
        <v>2</v>
      </c>
      <c r="S75" s="10">
        <v>0</v>
      </c>
      <c r="T75" s="10">
        <v>0</v>
      </c>
      <c r="U75" s="10">
        <v>0</v>
      </c>
      <c r="V75" s="10">
        <v>0</v>
      </c>
      <c r="W75" s="10">
        <v>0</v>
      </c>
      <c r="X75" s="10">
        <v>0</v>
      </c>
      <c r="Y75" s="10">
        <v>4</v>
      </c>
      <c r="Z75" s="10">
        <v>10</v>
      </c>
      <c r="AA75" s="10">
        <v>0</v>
      </c>
      <c r="AB75" s="10">
        <v>0</v>
      </c>
      <c r="AC75" s="10">
        <v>4</v>
      </c>
      <c r="AD75" s="10">
        <v>25</v>
      </c>
      <c r="AE75" s="10">
        <v>0</v>
      </c>
      <c r="AF75" s="10">
        <v>0</v>
      </c>
      <c r="AG75" s="10">
        <v>0</v>
      </c>
      <c r="AH75" s="10">
        <f t="shared" si="2"/>
        <v>95</v>
      </c>
      <c r="AI75" s="10">
        <f t="shared" si="3"/>
        <v>25</v>
      </c>
    </row>
    <row r="76" spans="1:35" x14ac:dyDescent="0.25">
      <c r="A76" s="11"/>
      <c r="B76" s="27" t="s">
        <v>82</v>
      </c>
      <c r="C76" s="13" t="s">
        <v>94</v>
      </c>
      <c r="D76" s="10">
        <v>20</v>
      </c>
      <c r="E76" s="10">
        <v>11</v>
      </c>
      <c r="F76" s="10">
        <v>0</v>
      </c>
      <c r="G76" s="10">
        <v>5</v>
      </c>
      <c r="H76" s="10">
        <v>15</v>
      </c>
      <c r="I76" s="10">
        <v>0</v>
      </c>
      <c r="J76" s="10">
        <v>12</v>
      </c>
      <c r="K76" s="10">
        <v>0</v>
      </c>
      <c r="L76" s="10">
        <v>2</v>
      </c>
      <c r="M76" s="10">
        <v>0</v>
      </c>
      <c r="N76" s="10">
        <v>10</v>
      </c>
      <c r="O76" s="10">
        <v>0</v>
      </c>
      <c r="P76" s="10">
        <v>0</v>
      </c>
      <c r="Q76" s="10">
        <v>3</v>
      </c>
      <c r="R76" s="10">
        <v>5</v>
      </c>
      <c r="S76" s="10">
        <v>0</v>
      </c>
      <c r="T76" s="10">
        <v>0</v>
      </c>
      <c r="U76" s="10">
        <v>0</v>
      </c>
      <c r="V76" s="10">
        <v>0</v>
      </c>
      <c r="W76" s="10">
        <v>0</v>
      </c>
      <c r="X76" s="10">
        <v>0</v>
      </c>
      <c r="Y76" s="10">
        <v>8</v>
      </c>
      <c r="Z76" s="10">
        <v>12</v>
      </c>
      <c r="AA76" s="10">
        <v>0</v>
      </c>
      <c r="AB76" s="10">
        <v>0</v>
      </c>
      <c r="AC76" s="10">
        <v>8</v>
      </c>
      <c r="AD76" s="10">
        <v>17</v>
      </c>
      <c r="AE76" s="10">
        <v>0</v>
      </c>
      <c r="AF76" s="10">
        <v>0</v>
      </c>
      <c r="AG76" s="10">
        <v>0</v>
      </c>
      <c r="AH76" s="10">
        <f t="shared" si="2"/>
        <v>93</v>
      </c>
      <c r="AI76" s="10">
        <f t="shared" si="3"/>
        <v>35</v>
      </c>
    </row>
    <row r="77" spans="1:35" x14ac:dyDescent="0.25">
      <c r="A77" s="11"/>
      <c r="B77" s="27" t="s">
        <v>82</v>
      </c>
      <c r="C77" s="13" t="s">
        <v>95</v>
      </c>
      <c r="D77" s="10">
        <v>3</v>
      </c>
      <c r="E77" s="10">
        <v>1</v>
      </c>
      <c r="F77" s="10">
        <v>0</v>
      </c>
      <c r="G77" s="10">
        <v>0</v>
      </c>
      <c r="H77" s="10">
        <v>0</v>
      </c>
      <c r="I77" s="10">
        <v>0</v>
      </c>
      <c r="J77" s="10">
        <v>0</v>
      </c>
      <c r="K77" s="10">
        <v>0</v>
      </c>
      <c r="L77" s="10">
        <v>0</v>
      </c>
      <c r="M77" s="10">
        <v>0</v>
      </c>
      <c r="N77" s="10">
        <v>3</v>
      </c>
      <c r="O77" s="10">
        <v>0</v>
      </c>
      <c r="P77" s="10">
        <v>0</v>
      </c>
      <c r="Q77" s="10">
        <v>1</v>
      </c>
      <c r="R77" s="10">
        <v>0</v>
      </c>
      <c r="S77" s="10">
        <v>0</v>
      </c>
      <c r="T77" s="10">
        <v>0</v>
      </c>
      <c r="U77" s="10">
        <v>0</v>
      </c>
      <c r="V77" s="10">
        <v>0</v>
      </c>
      <c r="W77" s="10">
        <v>0</v>
      </c>
      <c r="X77" s="10">
        <v>0</v>
      </c>
      <c r="Y77" s="10">
        <v>0</v>
      </c>
      <c r="Z77" s="10">
        <v>1</v>
      </c>
      <c r="AA77" s="10">
        <v>0</v>
      </c>
      <c r="AB77" s="10">
        <v>0</v>
      </c>
      <c r="AC77" s="10">
        <v>3</v>
      </c>
      <c r="AD77" s="10">
        <v>2</v>
      </c>
      <c r="AE77" s="10">
        <v>0</v>
      </c>
      <c r="AF77" s="10">
        <v>0</v>
      </c>
      <c r="AG77" s="10">
        <v>0</v>
      </c>
      <c r="AH77" s="10">
        <f t="shared" si="2"/>
        <v>9</v>
      </c>
      <c r="AI77" s="10">
        <f t="shared" si="3"/>
        <v>5</v>
      </c>
    </row>
    <row r="78" spans="1:35" x14ac:dyDescent="0.25">
      <c r="A78" s="15"/>
      <c r="B78" s="16"/>
      <c r="C78" s="17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</row>
    <row r="79" spans="1:35" x14ac:dyDescent="0.25">
      <c r="A79" s="11" t="s">
        <v>96</v>
      </c>
      <c r="B79" s="14" t="s">
        <v>97</v>
      </c>
      <c r="C79" s="17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</row>
    <row r="80" spans="1:35" x14ac:dyDescent="0.25">
      <c r="A80" s="15"/>
      <c r="B80" s="27" t="s">
        <v>82</v>
      </c>
      <c r="C80" s="13" t="s">
        <v>98</v>
      </c>
      <c r="D80" s="10">
        <v>2</v>
      </c>
      <c r="E80" s="10">
        <v>1</v>
      </c>
      <c r="F80" s="10">
        <v>0</v>
      </c>
      <c r="G80" s="10">
        <v>0</v>
      </c>
      <c r="H80" s="10">
        <v>0</v>
      </c>
      <c r="I80" s="10">
        <v>0</v>
      </c>
      <c r="J80" s="10">
        <v>0</v>
      </c>
      <c r="K80" s="10">
        <v>0</v>
      </c>
      <c r="L80" s="10">
        <v>0</v>
      </c>
      <c r="M80" s="10">
        <v>0</v>
      </c>
      <c r="N80" s="10">
        <v>3</v>
      </c>
      <c r="O80" s="10">
        <v>0</v>
      </c>
      <c r="P80" s="10">
        <v>0</v>
      </c>
      <c r="Q80" s="10">
        <v>0</v>
      </c>
      <c r="R80" s="10">
        <v>1</v>
      </c>
      <c r="S80" s="10">
        <v>0</v>
      </c>
      <c r="T80" s="10">
        <v>0</v>
      </c>
      <c r="U80" s="10">
        <v>0</v>
      </c>
      <c r="V80" s="10">
        <v>0</v>
      </c>
      <c r="W80" s="10">
        <v>0</v>
      </c>
      <c r="X80" s="10">
        <v>0</v>
      </c>
      <c r="Y80" s="10">
        <v>0</v>
      </c>
      <c r="Z80" s="10">
        <v>0</v>
      </c>
      <c r="AA80" s="10">
        <v>0</v>
      </c>
      <c r="AB80" s="10">
        <v>0</v>
      </c>
      <c r="AC80" s="10">
        <v>2</v>
      </c>
      <c r="AD80" s="10">
        <v>0</v>
      </c>
      <c r="AE80" s="10">
        <v>0</v>
      </c>
      <c r="AF80" s="10">
        <v>0</v>
      </c>
      <c r="AG80" s="10">
        <v>0</v>
      </c>
      <c r="AH80" s="10">
        <f t="shared" si="2"/>
        <v>6</v>
      </c>
      <c r="AI80" s="10">
        <f t="shared" si="3"/>
        <v>3</v>
      </c>
    </row>
    <row r="81" spans="1:35" x14ac:dyDescent="0.25">
      <c r="A81" s="15"/>
      <c r="B81" s="27" t="s">
        <v>82</v>
      </c>
      <c r="C81" s="13" t="s">
        <v>99</v>
      </c>
      <c r="D81" s="10">
        <v>1</v>
      </c>
      <c r="E81" s="10">
        <v>0</v>
      </c>
      <c r="F81" s="10">
        <v>0</v>
      </c>
      <c r="G81" s="10">
        <v>0</v>
      </c>
      <c r="H81" s="10">
        <v>0</v>
      </c>
      <c r="I81" s="10">
        <v>0</v>
      </c>
      <c r="J81" s="10">
        <v>0</v>
      </c>
      <c r="K81" s="10">
        <v>0</v>
      </c>
      <c r="L81" s="10">
        <v>0</v>
      </c>
      <c r="M81" s="10">
        <v>0</v>
      </c>
      <c r="N81" s="10">
        <v>2</v>
      </c>
      <c r="O81" s="10">
        <v>0</v>
      </c>
      <c r="P81" s="10">
        <v>0</v>
      </c>
      <c r="Q81" s="10">
        <v>0</v>
      </c>
      <c r="R81" s="10">
        <v>0</v>
      </c>
      <c r="S81" s="10">
        <v>0</v>
      </c>
      <c r="T81" s="10">
        <v>0</v>
      </c>
      <c r="U81" s="10">
        <v>0</v>
      </c>
      <c r="V81" s="10">
        <v>0</v>
      </c>
      <c r="W81" s="10">
        <v>0</v>
      </c>
      <c r="X81" s="10">
        <v>0</v>
      </c>
      <c r="Y81" s="10">
        <v>0</v>
      </c>
      <c r="Z81" s="10">
        <v>0</v>
      </c>
      <c r="AA81" s="10">
        <v>0</v>
      </c>
      <c r="AB81" s="10">
        <v>0</v>
      </c>
      <c r="AC81" s="10">
        <v>0</v>
      </c>
      <c r="AD81" s="10">
        <v>0</v>
      </c>
      <c r="AE81" s="10">
        <v>0</v>
      </c>
      <c r="AF81" s="10">
        <v>0</v>
      </c>
      <c r="AG81" s="10">
        <v>0</v>
      </c>
      <c r="AH81" s="10">
        <f t="shared" si="2"/>
        <v>3</v>
      </c>
      <c r="AI81" s="10">
        <f t="shared" si="3"/>
        <v>0</v>
      </c>
    </row>
    <row r="82" spans="1:35" x14ac:dyDescent="0.25">
      <c r="A82" s="15"/>
      <c r="B82" s="27" t="s">
        <v>82</v>
      </c>
      <c r="C82" s="13" t="s">
        <v>100</v>
      </c>
      <c r="D82" s="10">
        <v>0</v>
      </c>
      <c r="E82" s="10">
        <v>1</v>
      </c>
      <c r="F82" s="10">
        <v>0</v>
      </c>
      <c r="G82" s="10">
        <v>0</v>
      </c>
      <c r="H82" s="10">
        <v>0</v>
      </c>
      <c r="I82" s="10">
        <v>0</v>
      </c>
      <c r="J82" s="10">
        <v>0</v>
      </c>
      <c r="K82" s="10">
        <v>0</v>
      </c>
      <c r="L82" s="10">
        <v>0</v>
      </c>
      <c r="M82" s="10">
        <v>0</v>
      </c>
      <c r="N82" s="10">
        <v>0</v>
      </c>
      <c r="O82" s="10">
        <v>0</v>
      </c>
      <c r="P82" s="10">
        <v>0</v>
      </c>
      <c r="Q82" s="10">
        <v>0</v>
      </c>
      <c r="R82" s="10">
        <v>3</v>
      </c>
      <c r="S82" s="10">
        <v>0</v>
      </c>
      <c r="T82" s="10">
        <v>0</v>
      </c>
      <c r="U82" s="10">
        <v>0</v>
      </c>
      <c r="V82" s="10">
        <v>0</v>
      </c>
      <c r="W82" s="10">
        <v>0</v>
      </c>
      <c r="X82" s="10">
        <v>0</v>
      </c>
      <c r="Y82" s="10">
        <v>0</v>
      </c>
      <c r="Z82" s="10">
        <v>0</v>
      </c>
      <c r="AA82" s="10">
        <v>0</v>
      </c>
      <c r="AB82" s="10">
        <v>0</v>
      </c>
      <c r="AC82" s="10">
        <v>1</v>
      </c>
      <c r="AD82" s="10">
        <v>0</v>
      </c>
      <c r="AE82" s="10">
        <v>0</v>
      </c>
      <c r="AF82" s="10">
        <v>0</v>
      </c>
      <c r="AG82" s="10">
        <v>0</v>
      </c>
      <c r="AH82" s="10">
        <f t="shared" si="2"/>
        <v>3</v>
      </c>
      <c r="AI82" s="10">
        <f t="shared" si="3"/>
        <v>2</v>
      </c>
    </row>
    <row r="83" spans="1:35" x14ac:dyDescent="0.25">
      <c r="A83" s="15"/>
      <c r="B83" s="27" t="s">
        <v>82</v>
      </c>
      <c r="C83" s="13" t="s">
        <v>101</v>
      </c>
      <c r="D83" s="10">
        <v>11</v>
      </c>
      <c r="E83" s="10">
        <v>0</v>
      </c>
      <c r="F83" s="10">
        <v>0</v>
      </c>
      <c r="G83" s="10">
        <v>0</v>
      </c>
      <c r="H83" s="10">
        <v>7</v>
      </c>
      <c r="I83" s="10">
        <v>0</v>
      </c>
      <c r="J83" s="10">
        <v>3</v>
      </c>
      <c r="K83" s="10">
        <v>0</v>
      </c>
      <c r="L83" s="10">
        <v>0</v>
      </c>
      <c r="M83" s="10">
        <v>0</v>
      </c>
      <c r="N83" s="10">
        <v>1</v>
      </c>
      <c r="O83" s="10">
        <v>0</v>
      </c>
      <c r="P83" s="10">
        <v>0</v>
      </c>
      <c r="Q83" s="10">
        <v>0</v>
      </c>
      <c r="R83" s="10">
        <v>4</v>
      </c>
      <c r="S83" s="10">
        <v>0</v>
      </c>
      <c r="T83" s="10">
        <v>0</v>
      </c>
      <c r="U83" s="10">
        <v>0</v>
      </c>
      <c r="V83" s="10">
        <v>1</v>
      </c>
      <c r="W83" s="10">
        <v>0</v>
      </c>
      <c r="X83" s="10">
        <v>0</v>
      </c>
      <c r="Y83" s="10">
        <v>0</v>
      </c>
      <c r="Z83" s="10">
        <v>2</v>
      </c>
      <c r="AA83" s="10">
        <v>0</v>
      </c>
      <c r="AB83" s="10">
        <v>0</v>
      </c>
      <c r="AC83" s="10">
        <v>0</v>
      </c>
      <c r="AD83" s="10">
        <v>10</v>
      </c>
      <c r="AE83" s="10">
        <v>0</v>
      </c>
      <c r="AF83" s="10">
        <v>0</v>
      </c>
      <c r="AG83" s="10">
        <v>0</v>
      </c>
      <c r="AH83" s="10">
        <f t="shared" si="2"/>
        <v>39</v>
      </c>
      <c r="AI83" s="10">
        <f t="shared" si="3"/>
        <v>0</v>
      </c>
    </row>
    <row r="84" spans="1:35" x14ac:dyDescent="0.25">
      <c r="A84" s="15"/>
      <c r="B84" s="27" t="s">
        <v>82</v>
      </c>
      <c r="C84" s="13" t="s">
        <v>102</v>
      </c>
      <c r="D84" s="10">
        <v>8</v>
      </c>
      <c r="E84" s="10">
        <v>2</v>
      </c>
      <c r="F84" s="10">
        <v>0</v>
      </c>
      <c r="G84" s="10">
        <v>0</v>
      </c>
      <c r="H84" s="10">
        <v>9</v>
      </c>
      <c r="I84" s="10">
        <v>0</v>
      </c>
      <c r="J84" s="10">
        <v>4</v>
      </c>
      <c r="K84" s="10">
        <v>0</v>
      </c>
      <c r="L84" s="10">
        <v>0</v>
      </c>
      <c r="M84" s="10">
        <v>0</v>
      </c>
      <c r="N84" s="10">
        <v>4</v>
      </c>
      <c r="O84" s="10">
        <v>0</v>
      </c>
      <c r="P84" s="10">
        <v>0</v>
      </c>
      <c r="Q84" s="10">
        <v>1</v>
      </c>
      <c r="R84" s="10">
        <v>0</v>
      </c>
      <c r="S84" s="10">
        <v>0</v>
      </c>
      <c r="T84" s="10">
        <v>0</v>
      </c>
      <c r="U84" s="10">
        <v>0</v>
      </c>
      <c r="V84" s="10">
        <v>0</v>
      </c>
      <c r="W84" s="10">
        <v>0</v>
      </c>
      <c r="X84" s="10">
        <v>0</v>
      </c>
      <c r="Y84" s="10">
        <v>0</v>
      </c>
      <c r="Z84" s="10">
        <v>6</v>
      </c>
      <c r="AA84" s="10">
        <v>0</v>
      </c>
      <c r="AB84" s="10">
        <v>0</v>
      </c>
      <c r="AC84" s="10">
        <v>0</v>
      </c>
      <c r="AD84" s="10">
        <v>8</v>
      </c>
      <c r="AE84" s="10">
        <v>0</v>
      </c>
      <c r="AF84" s="10">
        <v>0</v>
      </c>
      <c r="AG84" s="10">
        <v>0</v>
      </c>
      <c r="AH84" s="10">
        <f t="shared" si="2"/>
        <v>39</v>
      </c>
      <c r="AI84" s="10">
        <f t="shared" si="3"/>
        <v>3</v>
      </c>
    </row>
    <row r="85" spans="1:35" x14ac:dyDescent="0.25">
      <c r="A85" s="15"/>
      <c r="B85" s="27" t="s">
        <v>82</v>
      </c>
      <c r="C85" s="13" t="s">
        <v>103</v>
      </c>
      <c r="D85" s="10">
        <v>3</v>
      </c>
      <c r="E85" s="10">
        <v>2</v>
      </c>
      <c r="F85" s="10">
        <v>0</v>
      </c>
      <c r="G85" s="10">
        <v>0</v>
      </c>
      <c r="H85" s="10">
        <v>2</v>
      </c>
      <c r="I85" s="10">
        <v>0</v>
      </c>
      <c r="J85" s="10">
        <v>2</v>
      </c>
      <c r="K85" s="10">
        <v>0</v>
      </c>
      <c r="L85" s="10">
        <v>0</v>
      </c>
      <c r="M85" s="10">
        <v>0</v>
      </c>
      <c r="N85" s="10">
        <v>0</v>
      </c>
      <c r="O85" s="10">
        <v>0</v>
      </c>
      <c r="P85" s="10">
        <v>0</v>
      </c>
      <c r="Q85" s="10">
        <v>0</v>
      </c>
      <c r="R85" s="10">
        <v>0</v>
      </c>
      <c r="S85" s="10">
        <v>0</v>
      </c>
      <c r="T85" s="10">
        <v>0</v>
      </c>
      <c r="U85" s="10">
        <v>0</v>
      </c>
      <c r="V85" s="10">
        <v>0</v>
      </c>
      <c r="W85" s="10">
        <v>0</v>
      </c>
      <c r="X85" s="10">
        <v>0</v>
      </c>
      <c r="Y85" s="10">
        <v>0</v>
      </c>
      <c r="Z85" s="10">
        <v>0</v>
      </c>
      <c r="AA85" s="10">
        <v>0</v>
      </c>
      <c r="AB85" s="10">
        <v>0</v>
      </c>
      <c r="AC85" s="10">
        <v>3</v>
      </c>
      <c r="AD85" s="10">
        <v>0</v>
      </c>
      <c r="AE85" s="10">
        <v>0</v>
      </c>
      <c r="AF85" s="10">
        <v>0</v>
      </c>
      <c r="AG85" s="10">
        <v>0</v>
      </c>
      <c r="AH85" s="10">
        <f t="shared" si="2"/>
        <v>7</v>
      </c>
      <c r="AI85" s="10">
        <f t="shared" si="3"/>
        <v>5</v>
      </c>
    </row>
    <row r="86" spans="1:35" ht="15" customHeight="1" x14ac:dyDescent="0.25">
      <c r="A86" s="15"/>
      <c r="B86" s="27" t="s">
        <v>82</v>
      </c>
      <c r="C86" s="18" t="s">
        <v>104</v>
      </c>
      <c r="D86" s="10">
        <v>75</v>
      </c>
      <c r="E86" s="10">
        <v>38</v>
      </c>
      <c r="F86" s="10">
        <v>0</v>
      </c>
      <c r="G86" s="10">
        <v>45</v>
      </c>
      <c r="H86" s="10">
        <v>32</v>
      </c>
      <c r="I86" s="10">
        <v>0</v>
      </c>
      <c r="J86" s="10">
        <v>51</v>
      </c>
      <c r="K86" s="10">
        <v>0</v>
      </c>
      <c r="L86" s="10">
        <v>42</v>
      </c>
      <c r="M86" s="10">
        <v>0</v>
      </c>
      <c r="N86" s="10">
        <v>19</v>
      </c>
      <c r="O86" s="10">
        <v>0</v>
      </c>
      <c r="P86" s="10">
        <v>0</v>
      </c>
      <c r="Q86" s="10">
        <v>29</v>
      </c>
      <c r="R86" s="10">
        <v>0</v>
      </c>
      <c r="S86" s="10">
        <v>0</v>
      </c>
      <c r="T86" s="10">
        <v>0</v>
      </c>
      <c r="U86" s="10">
        <v>0</v>
      </c>
      <c r="V86" s="10">
        <v>10</v>
      </c>
      <c r="W86" s="10">
        <v>7</v>
      </c>
      <c r="X86" s="10">
        <v>0</v>
      </c>
      <c r="Y86" s="10">
        <v>36</v>
      </c>
      <c r="Z86" s="10">
        <v>59</v>
      </c>
      <c r="AA86" s="10">
        <v>0</v>
      </c>
      <c r="AB86" s="10">
        <v>0</v>
      </c>
      <c r="AC86" s="10">
        <v>15</v>
      </c>
      <c r="AD86" s="10">
        <v>74</v>
      </c>
      <c r="AE86" s="10">
        <v>0</v>
      </c>
      <c r="AF86" s="10">
        <v>0</v>
      </c>
      <c r="AG86" s="10">
        <v>0</v>
      </c>
      <c r="AH86" s="10">
        <f t="shared" si="2"/>
        <v>362</v>
      </c>
      <c r="AI86" s="10">
        <f t="shared" si="3"/>
        <v>170</v>
      </c>
    </row>
    <row r="87" spans="1:35" x14ac:dyDescent="0.25">
      <c r="A87" s="19"/>
      <c r="B87" s="20"/>
      <c r="C87" s="21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</row>
    <row r="88" spans="1:35" x14ac:dyDescent="0.25">
      <c r="A88" s="19"/>
      <c r="B88" s="22" t="s">
        <v>105</v>
      </c>
      <c r="C88" s="23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</row>
    <row r="89" spans="1:35" x14ac:dyDescent="0.25">
      <c r="A89" s="19"/>
      <c r="B89" s="27" t="s">
        <v>82</v>
      </c>
      <c r="C89" s="24" t="s">
        <v>106</v>
      </c>
      <c r="D89" s="10">
        <v>0</v>
      </c>
      <c r="E89" s="10">
        <v>0</v>
      </c>
      <c r="F89" s="10">
        <v>0</v>
      </c>
      <c r="G89" s="10">
        <v>0</v>
      </c>
      <c r="H89" s="10">
        <v>0</v>
      </c>
      <c r="I89" s="10">
        <v>0</v>
      </c>
      <c r="J89" s="10">
        <v>0</v>
      </c>
      <c r="K89" s="10">
        <v>0</v>
      </c>
      <c r="L89" s="10">
        <v>0</v>
      </c>
      <c r="M89" s="10">
        <v>0</v>
      </c>
      <c r="N89" s="10">
        <v>0</v>
      </c>
      <c r="O89" s="10">
        <v>0</v>
      </c>
      <c r="P89" s="10">
        <v>0</v>
      </c>
      <c r="Q89" s="10">
        <v>0</v>
      </c>
      <c r="R89" s="10">
        <v>0</v>
      </c>
      <c r="S89" s="10">
        <v>0</v>
      </c>
      <c r="T89" s="10">
        <v>0</v>
      </c>
      <c r="U89" s="10">
        <v>0</v>
      </c>
      <c r="V89" s="10">
        <v>0</v>
      </c>
      <c r="W89" s="10">
        <v>0</v>
      </c>
      <c r="X89" s="10">
        <v>0</v>
      </c>
      <c r="Y89" s="10">
        <v>0</v>
      </c>
      <c r="Z89" s="10">
        <v>0</v>
      </c>
      <c r="AA89" s="10">
        <v>0</v>
      </c>
      <c r="AB89" s="10">
        <v>0</v>
      </c>
      <c r="AC89" s="10">
        <v>0</v>
      </c>
      <c r="AD89" s="10">
        <v>0</v>
      </c>
      <c r="AE89" s="10">
        <v>0</v>
      </c>
      <c r="AF89" s="10">
        <v>0</v>
      </c>
      <c r="AG89" s="10">
        <v>0</v>
      </c>
      <c r="AH89" s="10">
        <f t="shared" si="2"/>
        <v>0</v>
      </c>
      <c r="AI89" s="10">
        <f t="shared" si="3"/>
        <v>0</v>
      </c>
    </row>
    <row r="90" spans="1:35" x14ac:dyDescent="0.25">
      <c r="A90" s="19"/>
      <c r="B90" s="27" t="s">
        <v>82</v>
      </c>
      <c r="C90" s="24" t="s">
        <v>107</v>
      </c>
      <c r="D90" s="10">
        <v>0</v>
      </c>
      <c r="E90" s="10">
        <v>0</v>
      </c>
      <c r="F90" s="10">
        <v>0</v>
      </c>
      <c r="G90" s="10">
        <v>0</v>
      </c>
      <c r="H90" s="10">
        <v>0</v>
      </c>
      <c r="I90" s="10">
        <v>0</v>
      </c>
      <c r="J90" s="10">
        <v>0</v>
      </c>
      <c r="K90" s="10">
        <v>0</v>
      </c>
      <c r="L90" s="10">
        <v>0</v>
      </c>
      <c r="M90" s="10">
        <v>0</v>
      </c>
      <c r="N90" s="10">
        <v>0</v>
      </c>
      <c r="O90" s="10">
        <v>0</v>
      </c>
      <c r="P90" s="10">
        <v>0</v>
      </c>
      <c r="Q90" s="10">
        <v>0</v>
      </c>
      <c r="R90" s="10">
        <v>0</v>
      </c>
      <c r="S90" s="10">
        <v>0</v>
      </c>
      <c r="T90" s="10">
        <v>0</v>
      </c>
      <c r="U90" s="10">
        <v>0</v>
      </c>
      <c r="V90" s="10">
        <v>0</v>
      </c>
      <c r="W90" s="10">
        <v>0</v>
      </c>
      <c r="X90" s="10">
        <v>0</v>
      </c>
      <c r="Y90" s="10">
        <v>0</v>
      </c>
      <c r="Z90" s="10">
        <v>0</v>
      </c>
      <c r="AA90" s="10">
        <v>0</v>
      </c>
      <c r="AB90" s="10">
        <v>0</v>
      </c>
      <c r="AC90" s="10">
        <v>0</v>
      </c>
      <c r="AD90" s="10">
        <v>0</v>
      </c>
      <c r="AE90" s="10">
        <v>0</v>
      </c>
      <c r="AF90" s="10">
        <v>0</v>
      </c>
      <c r="AG90" s="10">
        <v>0</v>
      </c>
      <c r="AH90" s="10">
        <f t="shared" si="2"/>
        <v>0</v>
      </c>
      <c r="AI90" s="10">
        <f t="shared" si="3"/>
        <v>0</v>
      </c>
    </row>
    <row r="91" spans="1:35" x14ac:dyDescent="0.25">
      <c r="A91" s="19"/>
      <c r="B91" s="27" t="s">
        <v>82</v>
      </c>
      <c r="C91" s="24" t="s">
        <v>108</v>
      </c>
      <c r="D91" s="10">
        <v>0</v>
      </c>
      <c r="E91" s="10">
        <v>0</v>
      </c>
      <c r="F91" s="10">
        <v>0</v>
      </c>
      <c r="G91" s="10">
        <v>0</v>
      </c>
      <c r="H91" s="10">
        <v>0</v>
      </c>
      <c r="I91" s="10">
        <v>0</v>
      </c>
      <c r="J91" s="10">
        <v>0</v>
      </c>
      <c r="K91" s="10">
        <v>0</v>
      </c>
      <c r="L91" s="10">
        <v>0</v>
      </c>
      <c r="M91" s="10">
        <v>0</v>
      </c>
      <c r="N91" s="10">
        <v>0</v>
      </c>
      <c r="O91" s="10">
        <v>0</v>
      </c>
      <c r="P91" s="10">
        <v>0</v>
      </c>
      <c r="Q91" s="10">
        <v>0</v>
      </c>
      <c r="R91" s="10">
        <v>0</v>
      </c>
      <c r="S91" s="10">
        <v>0</v>
      </c>
      <c r="T91" s="10">
        <v>0</v>
      </c>
      <c r="U91" s="10">
        <v>0</v>
      </c>
      <c r="V91" s="10">
        <v>0</v>
      </c>
      <c r="W91" s="10">
        <v>0</v>
      </c>
      <c r="X91" s="10">
        <v>0</v>
      </c>
      <c r="Y91" s="10">
        <v>0</v>
      </c>
      <c r="Z91" s="10">
        <v>0</v>
      </c>
      <c r="AA91" s="10">
        <v>0</v>
      </c>
      <c r="AB91" s="10">
        <v>0</v>
      </c>
      <c r="AC91" s="10">
        <v>11</v>
      </c>
      <c r="AD91" s="10">
        <v>0</v>
      </c>
      <c r="AE91" s="10">
        <v>0</v>
      </c>
      <c r="AF91" s="10">
        <v>0</v>
      </c>
      <c r="AG91" s="10">
        <v>0</v>
      </c>
      <c r="AH91" s="10">
        <f t="shared" si="2"/>
        <v>0</v>
      </c>
      <c r="AI91" s="10">
        <f t="shared" si="3"/>
        <v>11</v>
      </c>
    </row>
    <row r="92" spans="1:35" x14ac:dyDescent="0.25">
      <c r="A92" s="19"/>
      <c r="B92" s="27" t="s">
        <v>82</v>
      </c>
      <c r="C92" s="24" t="s">
        <v>109</v>
      </c>
      <c r="D92" s="10">
        <v>0</v>
      </c>
      <c r="E92" s="10">
        <v>0</v>
      </c>
      <c r="F92" s="10">
        <v>0</v>
      </c>
      <c r="G92" s="10">
        <v>0</v>
      </c>
      <c r="H92" s="10">
        <v>0</v>
      </c>
      <c r="I92" s="10">
        <v>0</v>
      </c>
      <c r="J92" s="10">
        <v>0</v>
      </c>
      <c r="K92" s="10">
        <v>0</v>
      </c>
      <c r="L92" s="10">
        <v>1</v>
      </c>
      <c r="M92" s="10">
        <v>0</v>
      </c>
      <c r="N92" s="10">
        <v>0</v>
      </c>
      <c r="O92" s="10">
        <v>0</v>
      </c>
      <c r="P92" s="10">
        <v>0</v>
      </c>
      <c r="Q92" s="10">
        <v>0</v>
      </c>
      <c r="R92" s="10">
        <v>8</v>
      </c>
      <c r="S92" s="10">
        <v>0</v>
      </c>
      <c r="T92" s="10">
        <v>0</v>
      </c>
      <c r="U92" s="10">
        <v>0</v>
      </c>
      <c r="V92" s="10">
        <v>0</v>
      </c>
      <c r="W92" s="10">
        <v>0</v>
      </c>
      <c r="X92" s="10">
        <v>0</v>
      </c>
      <c r="Y92" s="10">
        <v>0</v>
      </c>
      <c r="Z92" s="10">
        <v>0</v>
      </c>
      <c r="AA92" s="10">
        <v>0</v>
      </c>
      <c r="AB92" s="10">
        <v>0</v>
      </c>
      <c r="AC92" s="10">
        <v>0</v>
      </c>
      <c r="AD92" s="10">
        <v>0</v>
      </c>
      <c r="AE92" s="10">
        <v>0</v>
      </c>
      <c r="AF92" s="10">
        <v>0</v>
      </c>
      <c r="AG92" s="10">
        <v>0</v>
      </c>
      <c r="AH92" s="10">
        <f t="shared" si="2"/>
        <v>9</v>
      </c>
      <c r="AI92" s="10">
        <f t="shared" si="3"/>
        <v>0</v>
      </c>
    </row>
    <row r="93" spans="1:35" x14ac:dyDescent="0.25">
      <c r="A93" s="19"/>
      <c r="B93" s="27" t="s">
        <v>82</v>
      </c>
      <c r="C93" s="24" t="s">
        <v>110</v>
      </c>
      <c r="D93" s="10">
        <v>96</v>
      </c>
      <c r="E93" s="10">
        <v>43</v>
      </c>
      <c r="F93" s="10">
        <v>0</v>
      </c>
      <c r="G93" s="10">
        <v>36</v>
      </c>
      <c r="H93" s="10">
        <v>39</v>
      </c>
      <c r="I93" s="10">
        <v>0</v>
      </c>
      <c r="J93" s="10">
        <v>3</v>
      </c>
      <c r="K93" s="10">
        <v>0</v>
      </c>
      <c r="L93" s="10">
        <v>36</v>
      </c>
      <c r="M93" s="10">
        <v>0</v>
      </c>
      <c r="N93" s="10">
        <v>0</v>
      </c>
      <c r="O93" s="10">
        <v>0</v>
      </c>
      <c r="P93" s="10">
        <v>0</v>
      </c>
      <c r="Q93" s="10">
        <v>8</v>
      </c>
      <c r="R93" s="10">
        <v>0</v>
      </c>
      <c r="S93" s="10">
        <v>0</v>
      </c>
      <c r="T93" s="10">
        <v>0</v>
      </c>
      <c r="U93" s="10">
        <v>0</v>
      </c>
      <c r="V93" s="10">
        <v>0</v>
      </c>
      <c r="W93" s="10">
        <v>0</v>
      </c>
      <c r="X93" s="10">
        <v>0</v>
      </c>
      <c r="Y93" s="10">
        <v>30</v>
      </c>
      <c r="Z93" s="10">
        <v>67</v>
      </c>
      <c r="AA93" s="10">
        <v>0</v>
      </c>
      <c r="AB93" s="10">
        <v>0</v>
      </c>
      <c r="AC93" s="10">
        <v>0</v>
      </c>
      <c r="AD93" s="10">
        <v>92</v>
      </c>
      <c r="AE93" s="10">
        <v>0</v>
      </c>
      <c r="AF93" s="10">
        <v>0</v>
      </c>
      <c r="AG93" s="10">
        <v>0</v>
      </c>
      <c r="AH93" s="10">
        <f t="shared" si="2"/>
        <v>333</v>
      </c>
      <c r="AI93" s="10">
        <f t="shared" si="3"/>
        <v>117</v>
      </c>
    </row>
    <row r="94" spans="1:35" x14ac:dyDescent="0.25">
      <c r="A94" s="19"/>
      <c r="B94" s="27" t="s">
        <v>82</v>
      </c>
      <c r="C94" s="24" t="s">
        <v>111</v>
      </c>
      <c r="D94" s="10">
        <v>0</v>
      </c>
      <c r="E94" s="10">
        <v>0</v>
      </c>
      <c r="F94" s="10">
        <v>0</v>
      </c>
      <c r="G94" s="10">
        <v>0</v>
      </c>
      <c r="H94" s="10">
        <v>0</v>
      </c>
      <c r="I94" s="10">
        <v>0</v>
      </c>
      <c r="J94" s="10">
        <v>0</v>
      </c>
      <c r="K94" s="10">
        <v>0</v>
      </c>
      <c r="L94" s="10">
        <v>0</v>
      </c>
      <c r="M94" s="10">
        <v>0</v>
      </c>
      <c r="N94" s="10">
        <v>0</v>
      </c>
      <c r="O94" s="10">
        <v>0</v>
      </c>
      <c r="P94" s="10">
        <v>0</v>
      </c>
      <c r="Q94" s="10">
        <v>0</v>
      </c>
      <c r="R94" s="10">
        <v>0</v>
      </c>
      <c r="S94" s="10">
        <v>0</v>
      </c>
      <c r="T94" s="10">
        <v>0</v>
      </c>
      <c r="U94" s="10">
        <v>0</v>
      </c>
      <c r="V94" s="10">
        <v>11</v>
      </c>
      <c r="W94" s="10">
        <v>7</v>
      </c>
      <c r="X94" s="10">
        <v>0</v>
      </c>
      <c r="Y94" s="10">
        <v>0</v>
      </c>
      <c r="Z94" s="10">
        <v>0</v>
      </c>
      <c r="AA94" s="10">
        <v>0</v>
      </c>
      <c r="AB94" s="10">
        <v>0</v>
      </c>
      <c r="AC94" s="10">
        <v>0</v>
      </c>
      <c r="AD94" s="10">
        <v>0</v>
      </c>
      <c r="AE94" s="10">
        <v>0</v>
      </c>
      <c r="AF94" s="10">
        <v>0</v>
      </c>
      <c r="AG94" s="10">
        <v>0</v>
      </c>
      <c r="AH94" s="10">
        <f t="shared" si="2"/>
        <v>11</v>
      </c>
      <c r="AI94" s="10">
        <f t="shared" si="3"/>
        <v>7</v>
      </c>
    </row>
    <row r="95" spans="1:35" x14ac:dyDescent="0.25">
      <c r="A95" s="19"/>
      <c r="B95" s="27" t="s">
        <v>82</v>
      </c>
      <c r="C95" s="24" t="s">
        <v>112</v>
      </c>
      <c r="D95" s="10">
        <v>0</v>
      </c>
      <c r="E95" s="10">
        <v>0</v>
      </c>
      <c r="F95" s="10">
        <v>0</v>
      </c>
      <c r="G95" s="10">
        <v>0</v>
      </c>
      <c r="H95" s="10">
        <v>0</v>
      </c>
      <c r="I95" s="10">
        <v>0</v>
      </c>
      <c r="J95" s="10">
        <v>0</v>
      </c>
      <c r="K95" s="10">
        <v>0</v>
      </c>
      <c r="L95" s="10">
        <v>0</v>
      </c>
      <c r="M95" s="10">
        <v>0</v>
      </c>
      <c r="N95" s="10">
        <v>0</v>
      </c>
      <c r="O95" s="10">
        <v>0</v>
      </c>
      <c r="P95" s="10">
        <v>0</v>
      </c>
      <c r="Q95" s="10">
        <v>0</v>
      </c>
      <c r="R95" s="10">
        <v>0</v>
      </c>
      <c r="S95" s="10">
        <v>0</v>
      </c>
      <c r="T95" s="10">
        <v>0</v>
      </c>
      <c r="U95" s="10">
        <v>0</v>
      </c>
      <c r="V95" s="10">
        <v>0</v>
      </c>
      <c r="W95" s="10">
        <v>0</v>
      </c>
      <c r="X95" s="10">
        <v>0</v>
      </c>
      <c r="Y95" s="10">
        <v>0</v>
      </c>
      <c r="Z95" s="10">
        <v>0</v>
      </c>
      <c r="AA95" s="10">
        <v>0</v>
      </c>
      <c r="AB95" s="10">
        <v>0</v>
      </c>
      <c r="AC95" s="10">
        <v>0</v>
      </c>
      <c r="AD95" s="10">
        <v>0</v>
      </c>
      <c r="AE95" s="10">
        <v>0</v>
      </c>
      <c r="AF95" s="10">
        <v>0</v>
      </c>
      <c r="AG95" s="10">
        <v>0</v>
      </c>
      <c r="AH95" s="10">
        <f t="shared" si="2"/>
        <v>0</v>
      </c>
      <c r="AI95" s="10">
        <f t="shared" si="3"/>
        <v>0</v>
      </c>
    </row>
    <row r="96" spans="1:35" x14ac:dyDescent="0.25">
      <c r="A96" s="19"/>
      <c r="B96" s="27" t="s">
        <v>82</v>
      </c>
      <c r="C96" s="24" t="s">
        <v>113</v>
      </c>
      <c r="D96" s="10">
        <v>0</v>
      </c>
      <c r="E96" s="10">
        <v>0</v>
      </c>
      <c r="F96" s="10">
        <v>0</v>
      </c>
      <c r="G96" s="10">
        <v>0</v>
      </c>
      <c r="H96" s="10">
        <v>1</v>
      </c>
      <c r="I96" s="10">
        <v>0</v>
      </c>
      <c r="J96" s="10">
        <v>0</v>
      </c>
      <c r="K96" s="10">
        <v>0</v>
      </c>
      <c r="L96" s="10">
        <v>0</v>
      </c>
      <c r="M96" s="10">
        <v>0</v>
      </c>
      <c r="N96" s="10">
        <v>0</v>
      </c>
      <c r="O96" s="10">
        <v>0</v>
      </c>
      <c r="P96" s="10">
        <v>0</v>
      </c>
      <c r="Q96" s="10">
        <v>0</v>
      </c>
      <c r="R96" s="10">
        <v>0</v>
      </c>
      <c r="S96" s="10">
        <v>0</v>
      </c>
      <c r="T96" s="10">
        <v>0</v>
      </c>
      <c r="U96" s="10">
        <v>0</v>
      </c>
      <c r="V96" s="10">
        <v>0</v>
      </c>
      <c r="W96" s="10">
        <v>0</v>
      </c>
      <c r="X96" s="10">
        <v>0</v>
      </c>
      <c r="Y96" s="10">
        <v>0</v>
      </c>
      <c r="Z96" s="10">
        <v>0</v>
      </c>
      <c r="AA96" s="10">
        <v>0</v>
      </c>
      <c r="AB96" s="10">
        <v>0</v>
      </c>
      <c r="AC96" s="10">
        <v>10</v>
      </c>
      <c r="AD96" s="10">
        <v>0</v>
      </c>
      <c r="AE96" s="10">
        <v>0</v>
      </c>
      <c r="AF96" s="10">
        <v>0</v>
      </c>
      <c r="AG96" s="10">
        <v>0</v>
      </c>
      <c r="AH96" s="10">
        <f t="shared" si="2"/>
        <v>1</v>
      </c>
      <c r="AI96" s="10">
        <f t="shared" si="3"/>
        <v>10</v>
      </c>
    </row>
    <row r="97" spans="1:35" x14ac:dyDescent="0.25">
      <c r="A97" s="19"/>
      <c r="B97" s="27" t="s">
        <v>82</v>
      </c>
      <c r="C97" s="24" t="s">
        <v>114</v>
      </c>
      <c r="D97" s="10">
        <v>0</v>
      </c>
      <c r="E97" s="10">
        <v>0</v>
      </c>
      <c r="F97" s="10">
        <v>0</v>
      </c>
      <c r="G97" s="10">
        <v>0</v>
      </c>
      <c r="H97" s="10">
        <v>0</v>
      </c>
      <c r="I97" s="10">
        <v>0</v>
      </c>
      <c r="J97" s="10">
        <v>0</v>
      </c>
      <c r="K97" s="10">
        <v>0</v>
      </c>
      <c r="L97" s="10">
        <v>0</v>
      </c>
      <c r="M97" s="10">
        <v>0</v>
      </c>
      <c r="N97" s="10">
        <v>0</v>
      </c>
      <c r="O97" s="10">
        <v>0</v>
      </c>
      <c r="P97" s="10">
        <v>0</v>
      </c>
      <c r="Q97" s="10">
        <v>0</v>
      </c>
      <c r="R97" s="10">
        <v>0</v>
      </c>
      <c r="S97" s="10">
        <v>0</v>
      </c>
      <c r="T97" s="10">
        <v>0</v>
      </c>
      <c r="U97" s="10">
        <v>0</v>
      </c>
      <c r="V97" s="10">
        <v>0</v>
      </c>
      <c r="W97" s="10">
        <v>0</v>
      </c>
      <c r="X97" s="10">
        <v>0</v>
      </c>
      <c r="Y97" s="10">
        <v>0</v>
      </c>
      <c r="Z97" s="10">
        <v>0</v>
      </c>
      <c r="AA97" s="10">
        <v>0</v>
      </c>
      <c r="AB97" s="10">
        <v>0</v>
      </c>
      <c r="AC97" s="10">
        <v>0</v>
      </c>
      <c r="AD97" s="10">
        <v>0</v>
      </c>
      <c r="AE97" s="10">
        <v>0</v>
      </c>
      <c r="AF97" s="10">
        <v>0</v>
      </c>
      <c r="AG97" s="10">
        <v>0</v>
      </c>
      <c r="AH97" s="10">
        <f t="shared" si="2"/>
        <v>0</v>
      </c>
      <c r="AI97" s="10">
        <f t="shared" si="3"/>
        <v>0</v>
      </c>
    </row>
    <row r="98" spans="1:35" x14ac:dyDescent="0.25">
      <c r="A98" s="19"/>
      <c r="B98" s="27" t="s">
        <v>82</v>
      </c>
      <c r="C98" s="24" t="s">
        <v>115</v>
      </c>
      <c r="D98" s="10">
        <v>0</v>
      </c>
      <c r="E98" s="10">
        <v>0</v>
      </c>
      <c r="F98" s="10">
        <v>0</v>
      </c>
      <c r="G98" s="10">
        <v>7</v>
      </c>
      <c r="H98" s="10">
        <v>9</v>
      </c>
      <c r="I98" s="10">
        <v>0</v>
      </c>
      <c r="J98" s="10">
        <v>57</v>
      </c>
      <c r="K98" s="10">
        <v>0</v>
      </c>
      <c r="L98" s="10">
        <v>5</v>
      </c>
      <c r="M98" s="10">
        <v>0</v>
      </c>
      <c r="N98" s="10">
        <v>26</v>
      </c>
      <c r="O98" s="10">
        <v>0</v>
      </c>
      <c r="P98" s="10">
        <v>0</v>
      </c>
      <c r="Q98" s="10">
        <v>22</v>
      </c>
      <c r="R98" s="10">
        <v>0</v>
      </c>
      <c r="S98" s="10">
        <v>0</v>
      </c>
      <c r="T98" s="10">
        <v>0</v>
      </c>
      <c r="U98" s="10">
        <v>0</v>
      </c>
      <c r="V98" s="10">
        <v>0</v>
      </c>
      <c r="W98" s="10">
        <v>0</v>
      </c>
      <c r="X98" s="10">
        <v>0</v>
      </c>
      <c r="Y98" s="10">
        <v>6</v>
      </c>
      <c r="Z98" s="10">
        <v>0</v>
      </c>
      <c r="AA98" s="10">
        <v>0</v>
      </c>
      <c r="AB98" s="10">
        <v>0</v>
      </c>
      <c r="AC98" s="10">
        <v>0</v>
      </c>
      <c r="AD98" s="10">
        <v>0</v>
      </c>
      <c r="AE98" s="10">
        <v>0</v>
      </c>
      <c r="AF98" s="10">
        <v>0</v>
      </c>
      <c r="AG98" s="10">
        <v>0</v>
      </c>
      <c r="AH98" s="10">
        <f t="shared" si="2"/>
        <v>97</v>
      </c>
      <c r="AI98" s="10">
        <f t="shared" si="3"/>
        <v>35</v>
      </c>
    </row>
    <row r="99" spans="1:35" x14ac:dyDescent="0.25">
      <c r="A99" s="19"/>
      <c r="B99" s="27" t="s">
        <v>82</v>
      </c>
      <c r="C99" s="24" t="s">
        <v>116</v>
      </c>
      <c r="D99" s="10">
        <v>2</v>
      </c>
      <c r="E99" s="10">
        <v>1</v>
      </c>
      <c r="F99" s="10">
        <v>0</v>
      </c>
      <c r="G99" s="10">
        <v>2</v>
      </c>
      <c r="H99" s="10">
        <v>1</v>
      </c>
      <c r="I99" s="10">
        <v>0</v>
      </c>
      <c r="J99" s="10">
        <v>0</v>
      </c>
      <c r="K99" s="10">
        <v>0</v>
      </c>
      <c r="L99" s="10">
        <v>0</v>
      </c>
      <c r="M99" s="10">
        <v>0</v>
      </c>
      <c r="N99" s="10">
        <v>3</v>
      </c>
      <c r="O99" s="10">
        <v>0</v>
      </c>
      <c r="P99" s="10">
        <v>0</v>
      </c>
      <c r="Q99" s="10">
        <v>0</v>
      </c>
      <c r="R99" s="10">
        <v>0</v>
      </c>
      <c r="S99" s="10">
        <v>0</v>
      </c>
      <c r="T99" s="10">
        <v>0</v>
      </c>
      <c r="U99" s="10">
        <v>0</v>
      </c>
      <c r="V99" s="10">
        <v>0</v>
      </c>
      <c r="W99" s="10">
        <v>0</v>
      </c>
      <c r="X99" s="10">
        <v>0</v>
      </c>
      <c r="Y99" s="10">
        <v>0</v>
      </c>
      <c r="Z99" s="10">
        <v>0</v>
      </c>
      <c r="AA99" s="10">
        <v>0</v>
      </c>
      <c r="AB99" s="10">
        <v>0</v>
      </c>
      <c r="AC99" s="10">
        <v>0</v>
      </c>
      <c r="AD99" s="10">
        <v>0</v>
      </c>
      <c r="AE99" s="10">
        <v>0</v>
      </c>
      <c r="AF99" s="10">
        <v>0</v>
      </c>
      <c r="AG99" s="10">
        <v>0</v>
      </c>
      <c r="AH99" s="10">
        <f t="shared" si="2"/>
        <v>6</v>
      </c>
      <c r="AI99" s="10">
        <f t="shared" si="3"/>
        <v>3</v>
      </c>
    </row>
    <row r="100" spans="1:35" x14ac:dyDescent="0.25">
      <c r="A100" s="19"/>
      <c r="B100" s="27" t="s">
        <v>82</v>
      </c>
      <c r="C100" s="24" t="s">
        <v>117</v>
      </c>
      <c r="D100" s="10">
        <v>0</v>
      </c>
      <c r="E100" s="10">
        <v>0</v>
      </c>
      <c r="F100" s="10">
        <v>0</v>
      </c>
      <c r="G100" s="10">
        <v>0</v>
      </c>
      <c r="H100" s="10">
        <v>0</v>
      </c>
      <c r="I100" s="10">
        <v>0</v>
      </c>
      <c r="J100" s="10">
        <v>0</v>
      </c>
      <c r="K100" s="10">
        <v>0</v>
      </c>
      <c r="L100" s="10">
        <v>0</v>
      </c>
      <c r="M100" s="10">
        <v>0</v>
      </c>
      <c r="N100" s="10">
        <v>0</v>
      </c>
      <c r="O100" s="10">
        <v>0</v>
      </c>
      <c r="P100" s="10">
        <v>0</v>
      </c>
      <c r="Q100" s="10">
        <v>0</v>
      </c>
      <c r="R100" s="10">
        <v>0</v>
      </c>
      <c r="S100" s="10">
        <v>0</v>
      </c>
      <c r="T100" s="10">
        <v>0</v>
      </c>
      <c r="U100" s="10">
        <v>0</v>
      </c>
      <c r="V100" s="10">
        <v>0</v>
      </c>
      <c r="W100" s="10">
        <v>0</v>
      </c>
      <c r="X100" s="10">
        <v>0</v>
      </c>
      <c r="Y100" s="10">
        <v>0</v>
      </c>
      <c r="Z100" s="10">
        <v>0</v>
      </c>
      <c r="AA100" s="10">
        <v>0</v>
      </c>
      <c r="AB100" s="10">
        <v>0</v>
      </c>
      <c r="AC100" s="10">
        <v>0</v>
      </c>
      <c r="AD100" s="10">
        <v>0</v>
      </c>
      <c r="AE100" s="10">
        <v>0</v>
      </c>
      <c r="AF100" s="10">
        <v>0</v>
      </c>
      <c r="AG100" s="10">
        <v>0</v>
      </c>
      <c r="AH100" s="10">
        <f t="shared" si="2"/>
        <v>0</v>
      </c>
      <c r="AI100" s="10">
        <f t="shared" si="3"/>
        <v>0</v>
      </c>
    </row>
    <row r="101" spans="1:35" x14ac:dyDescent="0.25">
      <c r="A101" s="19"/>
      <c r="B101" s="27" t="s">
        <v>82</v>
      </c>
      <c r="C101" s="24" t="s">
        <v>118</v>
      </c>
      <c r="D101" s="10">
        <v>0</v>
      </c>
      <c r="E101" s="10">
        <v>0</v>
      </c>
      <c r="F101" s="10">
        <v>0</v>
      </c>
      <c r="G101" s="10">
        <v>0</v>
      </c>
      <c r="H101" s="10">
        <v>0</v>
      </c>
      <c r="I101" s="10">
        <v>0</v>
      </c>
      <c r="J101" s="10">
        <v>0</v>
      </c>
      <c r="K101" s="10">
        <v>0</v>
      </c>
      <c r="L101" s="10">
        <v>0</v>
      </c>
      <c r="M101" s="10">
        <v>0</v>
      </c>
      <c r="N101" s="10">
        <v>0</v>
      </c>
      <c r="O101" s="10">
        <v>0</v>
      </c>
      <c r="P101" s="10">
        <v>0</v>
      </c>
      <c r="Q101" s="10">
        <v>0</v>
      </c>
      <c r="R101" s="10">
        <v>0</v>
      </c>
      <c r="S101" s="10">
        <v>0</v>
      </c>
      <c r="T101" s="10">
        <v>0</v>
      </c>
      <c r="U101" s="10">
        <v>0</v>
      </c>
      <c r="V101" s="10">
        <v>0</v>
      </c>
      <c r="W101" s="10">
        <v>0</v>
      </c>
      <c r="X101" s="10">
        <v>0</v>
      </c>
      <c r="Y101" s="10">
        <v>0</v>
      </c>
      <c r="Z101" s="10">
        <v>0</v>
      </c>
      <c r="AA101" s="10">
        <v>0</v>
      </c>
      <c r="AB101" s="10">
        <v>0</v>
      </c>
      <c r="AC101" s="10">
        <v>0</v>
      </c>
      <c r="AD101" s="10">
        <v>0</v>
      </c>
      <c r="AE101" s="10">
        <v>0</v>
      </c>
      <c r="AF101" s="10">
        <v>0</v>
      </c>
      <c r="AG101" s="10">
        <v>0</v>
      </c>
      <c r="AH101" s="10">
        <f t="shared" si="2"/>
        <v>0</v>
      </c>
      <c r="AI101" s="10">
        <f t="shared" si="3"/>
        <v>0</v>
      </c>
    </row>
    <row r="102" spans="1:35" x14ac:dyDescent="0.25">
      <c r="A102" s="19"/>
      <c r="B102" s="27" t="s">
        <v>82</v>
      </c>
      <c r="C102" s="23" t="s">
        <v>119</v>
      </c>
      <c r="D102" s="10">
        <v>2</v>
      </c>
      <c r="E102" s="10">
        <v>0</v>
      </c>
      <c r="F102" s="10">
        <v>0</v>
      </c>
      <c r="G102" s="10">
        <v>0</v>
      </c>
      <c r="H102" s="10">
        <v>0</v>
      </c>
      <c r="I102" s="10">
        <v>0</v>
      </c>
      <c r="J102" s="10">
        <v>0</v>
      </c>
      <c r="K102" s="10">
        <v>0</v>
      </c>
      <c r="L102" s="10">
        <v>0</v>
      </c>
      <c r="M102" s="10">
        <v>0</v>
      </c>
      <c r="N102" s="10">
        <v>0</v>
      </c>
      <c r="O102" s="10">
        <v>0</v>
      </c>
      <c r="P102" s="10">
        <v>0</v>
      </c>
      <c r="Q102" s="10">
        <v>0</v>
      </c>
      <c r="R102" s="10">
        <v>0</v>
      </c>
      <c r="S102" s="10">
        <v>0</v>
      </c>
      <c r="T102" s="10">
        <v>0</v>
      </c>
      <c r="U102" s="10">
        <v>0</v>
      </c>
      <c r="V102" s="10">
        <v>0</v>
      </c>
      <c r="W102" s="10">
        <v>0</v>
      </c>
      <c r="X102" s="10">
        <v>0</v>
      </c>
      <c r="Y102" s="10">
        <v>0</v>
      </c>
      <c r="Z102" s="10">
        <v>0</v>
      </c>
      <c r="AA102" s="10">
        <v>0</v>
      </c>
      <c r="AB102" s="10">
        <v>0</v>
      </c>
      <c r="AC102" s="10">
        <v>0</v>
      </c>
      <c r="AD102" s="10">
        <v>0</v>
      </c>
      <c r="AE102" s="10">
        <v>0</v>
      </c>
      <c r="AF102" s="10">
        <v>0</v>
      </c>
      <c r="AG102" s="10">
        <v>0</v>
      </c>
      <c r="AH102" s="10">
        <f t="shared" si="2"/>
        <v>2</v>
      </c>
      <c r="AI102" s="10">
        <f t="shared" si="3"/>
        <v>0</v>
      </c>
    </row>
    <row r="103" spans="1:35" x14ac:dyDescent="0.25">
      <c r="A103" s="19"/>
      <c r="B103" s="27"/>
      <c r="C103" s="23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</row>
    <row r="104" spans="1:35" x14ac:dyDescent="0.25">
      <c r="A104" s="19"/>
      <c r="B104" s="14" t="s">
        <v>120</v>
      </c>
      <c r="C104" s="23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</row>
    <row r="105" spans="1:35" x14ac:dyDescent="0.25">
      <c r="A105" s="19"/>
      <c r="B105" s="27" t="s">
        <v>82</v>
      </c>
      <c r="C105" s="23" t="s">
        <v>121</v>
      </c>
      <c r="D105" s="10">
        <v>4</v>
      </c>
      <c r="E105" s="10">
        <v>0</v>
      </c>
      <c r="F105" s="10">
        <v>0</v>
      </c>
      <c r="G105" s="10">
        <v>1</v>
      </c>
      <c r="H105" s="10">
        <v>0</v>
      </c>
      <c r="I105" s="10">
        <v>0</v>
      </c>
      <c r="J105" s="10">
        <v>1</v>
      </c>
      <c r="K105" s="10">
        <v>0</v>
      </c>
      <c r="L105" s="10">
        <v>3</v>
      </c>
      <c r="M105" s="10">
        <v>0</v>
      </c>
      <c r="N105" s="10">
        <v>5</v>
      </c>
      <c r="O105" s="10">
        <v>0</v>
      </c>
      <c r="P105" s="10">
        <v>0</v>
      </c>
      <c r="Q105" s="10">
        <v>0</v>
      </c>
      <c r="R105" s="10">
        <v>0</v>
      </c>
      <c r="S105" s="10">
        <v>0</v>
      </c>
      <c r="T105" s="10">
        <v>0</v>
      </c>
      <c r="U105" s="10">
        <v>0</v>
      </c>
      <c r="V105" s="10">
        <v>0</v>
      </c>
      <c r="W105" s="10">
        <v>0</v>
      </c>
      <c r="X105" s="10">
        <v>0</v>
      </c>
      <c r="Y105" s="10">
        <v>0</v>
      </c>
      <c r="Z105" s="10">
        <v>0</v>
      </c>
      <c r="AA105" s="10">
        <v>0</v>
      </c>
      <c r="AB105" s="10">
        <v>0</v>
      </c>
      <c r="AC105" s="10">
        <v>1</v>
      </c>
      <c r="AD105" s="10">
        <v>0</v>
      </c>
      <c r="AE105" s="10">
        <v>0</v>
      </c>
      <c r="AF105" s="10">
        <v>0</v>
      </c>
      <c r="AG105" s="10">
        <v>0</v>
      </c>
      <c r="AH105" s="10">
        <f t="shared" si="2"/>
        <v>13</v>
      </c>
      <c r="AI105" s="10">
        <f t="shared" si="3"/>
        <v>2</v>
      </c>
    </row>
    <row r="106" spans="1:35" x14ac:dyDescent="0.25">
      <c r="A106" s="19"/>
      <c r="B106" s="27" t="s">
        <v>82</v>
      </c>
      <c r="C106" s="23" t="s">
        <v>122</v>
      </c>
      <c r="D106" s="10">
        <v>94</v>
      </c>
      <c r="E106" s="10">
        <v>44</v>
      </c>
      <c r="F106" s="10">
        <v>0</v>
      </c>
      <c r="G106" s="10">
        <v>43</v>
      </c>
      <c r="H106" s="10">
        <v>50</v>
      </c>
      <c r="I106" s="10">
        <v>0</v>
      </c>
      <c r="J106" s="10">
        <v>27</v>
      </c>
      <c r="K106" s="10">
        <v>0</v>
      </c>
      <c r="L106" s="10">
        <v>18</v>
      </c>
      <c r="M106" s="10">
        <v>0</v>
      </c>
      <c r="N106" s="10">
        <v>22</v>
      </c>
      <c r="O106" s="10">
        <v>0</v>
      </c>
      <c r="P106" s="10">
        <v>0</v>
      </c>
      <c r="Q106" s="10">
        <v>18</v>
      </c>
      <c r="R106" s="10">
        <v>0</v>
      </c>
      <c r="S106" s="10">
        <v>0</v>
      </c>
      <c r="T106" s="10">
        <v>0</v>
      </c>
      <c r="U106" s="10">
        <v>0</v>
      </c>
      <c r="V106" s="10">
        <v>8</v>
      </c>
      <c r="W106" s="10">
        <v>7</v>
      </c>
      <c r="X106" s="10">
        <v>0</v>
      </c>
      <c r="Y106" s="10">
        <v>25</v>
      </c>
      <c r="Z106" s="10">
        <v>67</v>
      </c>
      <c r="AA106" s="10">
        <v>0</v>
      </c>
      <c r="AB106" s="10">
        <v>0</v>
      </c>
      <c r="AC106" s="10">
        <v>17</v>
      </c>
      <c r="AD106" s="10">
        <v>92</v>
      </c>
      <c r="AE106" s="10">
        <v>0</v>
      </c>
      <c r="AF106" s="10">
        <v>0</v>
      </c>
      <c r="AG106" s="10">
        <v>0</v>
      </c>
      <c r="AH106" s="10">
        <f t="shared" si="2"/>
        <v>378</v>
      </c>
      <c r="AI106" s="10">
        <f t="shared" si="3"/>
        <v>154</v>
      </c>
    </row>
    <row r="107" spans="1:35" x14ac:dyDescent="0.25">
      <c r="A107" s="19"/>
      <c r="B107" s="27" t="s">
        <v>82</v>
      </c>
      <c r="C107" s="23" t="s">
        <v>123</v>
      </c>
      <c r="D107" s="10">
        <v>0</v>
      </c>
      <c r="E107" s="10">
        <v>0</v>
      </c>
      <c r="F107" s="10">
        <v>0</v>
      </c>
      <c r="G107" s="10">
        <v>1</v>
      </c>
      <c r="H107" s="10">
        <v>0</v>
      </c>
      <c r="I107" s="10">
        <v>0</v>
      </c>
      <c r="J107" s="10">
        <v>0</v>
      </c>
      <c r="K107" s="10">
        <v>0</v>
      </c>
      <c r="L107" s="10">
        <v>1</v>
      </c>
      <c r="M107" s="10">
        <v>0</v>
      </c>
      <c r="N107" s="10">
        <v>1</v>
      </c>
      <c r="O107" s="10">
        <v>0</v>
      </c>
      <c r="P107" s="10">
        <v>0</v>
      </c>
      <c r="Q107" s="10">
        <v>2</v>
      </c>
      <c r="R107" s="10">
        <v>0</v>
      </c>
      <c r="S107" s="10">
        <v>0</v>
      </c>
      <c r="T107" s="10">
        <v>0</v>
      </c>
      <c r="U107" s="10">
        <v>0</v>
      </c>
      <c r="V107" s="10">
        <v>0</v>
      </c>
      <c r="W107" s="10">
        <v>0</v>
      </c>
      <c r="X107" s="10">
        <v>0</v>
      </c>
      <c r="Y107" s="10">
        <v>1</v>
      </c>
      <c r="Z107" s="10">
        <v>0</v>
      </c>
      <c r="AA107" s="10">
        <v>0</v>
      </c>
      <c r="AB107" s="10">
        <v>0</v>
      </c>
      <c r="AC107" s="10">
        <v>2</v>
      </c>
      <c r="AD107" s="10">
        <v>0</v>
      </c>
      <c r="AE107" s="10">
        <v>0</v>
      </c>
      <c r="AF107" s="10">
        <v>0</v>
      </c>
      <c r="AG107" s="10">
        <v>0</v>
      </c>
      <c r="AH107" s="10">
        <f t="shared" si="2"/>
        <v>2</v>
      </c>
      <c r="AI107" s="10">
        <f t="shared" si="3"/>
        <v>6</v>
      </c>
    </row>
    <row r="108" spans="1:35" x14ac:dyDescent="0.25">
      <c r="A108" s="19"/>
      <c r="B108" s="27" t="s">
        <v>82</v>
      </c>
      <c r="C108" s="23" t="s">
        <v>124</v>
      </c>
      <c r="D108" s="10">
        <v>0</v>
      </c>
      <c r="E108" s="10">
        <v>0</v>
      </c>
      <c r="F108" s="10">
        <v>0</v>
      </c>
      <c r="G108" s="10">
        <v>0</v>
      </c>
      <c r="H108" s="10">
        <v>0</v>
      </c>
      <c r="I108" s="10">
        <v>0</v>
      </c>
      <c r="J108" s="10">
        <v>0</v>
      </c>
      <c r="K108" s="10">
        <v>0</v>
      </c>
      <c r="L108" s="10">
        <v>0</v>
      </c>
      <c r="M108" s="10">
        <v>0</v>
      </c>
      <c r="N108" s="10">
        <v>0</v>
      </c>
      <c r="O108" s="10">
        <v>0</v>
      </c>
      <c r="P108" s="10">
        <v>0</v>
      </c>
      <c r="Q108" s="10">
        <v>0</v>
      </c>
      <c r="R108" s="10">
        <v>0</v>
      </c>
      <c r="S108" s="10">
        <v>0</v>
      </c>
      <c r="T108" s="10">
        <v>0</v>
      </c>
      <c r="U108" s="10">
        <v>0</v>
      </c>
      <c r="V108" s="10">
        <v>1</v>
      </c>
      <c r="W108" s="10">
        <v>0</v>
      </c>
      <c r="X108" s="10">
        <v>0</v>
      </c>
      <c r="Y108" s="10">
        <v>0</v>
      </c>
      <c r="Z108" s="10">
        <v>0</v>
      </c>
      <c r="AA108" s="10">
        <v>0</v>
      </c>
      <c r="AB108" s="10">
        <v>0</v>
      </c>
      <c r="AC108" s="10">
        <v>1</v>
      </c>
      <c r="AD108" s="10">
        <v>0</v>
      </c>
      <c r="AE108" s="10">
        <v>0</v>
      </c>
      <c r="AF108" s="10">
        <v>0</v>
      </c>
      <c r="AG108" s="10">
        <v>0</v>
      </c>
      <c r="AH108" s="10">
        <f t="shared" si="2"/>
        <v>1</v>
      </c>
      <c r="AI108" s="10">
        <f t="shared" si="3"/>
        <v>1</v>
      </c>
    </row>
    <row r="109" spans="1:35" x14ac:dyDescent="0.25">
      <c r="A109" s="19"/>
      <c r="B109" s="27" t="s">
        <v>82</v>
      </c>
      <c r="C109" s="23" t="s">
        <v>125</v>
      </c>
      <c r="D109" s="10">
        <v>0</v>
      </c>
      <c r="E109" s="10">
        <v>0</v>
      </c>
      <c r="F109" s="10">
        <v>0</v>
      </c>
      <c r="G109" s="10">
        <v>0</v>
      </c>
      <c r="H109" s="10">
        <v>0</v>
      </c>
      <c r="I109" s="10">
        <v>0</v>
      </c>
      <c r="J109" s="10">
        <v>8</v>
      </c>
      <c r="K109" s="10">
        <v>0</v>
      </c>
      <c r="L109" s="10">
        <v>8</v>
      </c>
      <c r="M109" s="10">
        <v>0</v>
      </c>
      <c r="N109" s="10">
        <v>1</v>
      </c>
      <c r="O109" s="10">
        <v>0</v>
      </c>
      <c r="P109" s="10">
        <v>0</v>
      </c>
      <c r="Q109" s="10">
        <v>4</v>
      </c>
      <c r="R109" s="10">
        <v>8</v>
      </c>
      <c r="S109" s="10">
        <v>0</v>
      </c>
      <c r="T109" s="10">
        <v>0</v>
      </c>
      <c r="U109" s="10">
        <v>0</v>
      </c>
      <c r="V109" s="10">
        <v>1</v>
      </c>
      <c r="W109" s="10">
        <v>0</v>
      </c>
      <c r="X109" s="10">
        <v>0</v>
      </c>
      <c r="Y109" s="10">
        <v>2</v>
      </c>
      <c r="Z109" s="10">
        <v>0</v>
      </c>
      <c r="AA109" s="10">
        <v>0</v>
      </c>
      <c r="AB109" s="10">
        <v>0</v>
      </c>
      <c r="AC109" s="10">
        <v>0</v>
      </c>
      <c r="AD109" s="10">
        <v>0</v>
      </c>
      <c r="AE109" s="10">
        <v>0</v>
      </c>
      <c r="AF109" s="10">
        <v>0</v>
      </c>
      <c r="AG109" s="10">
        <v>0</v>
      </c>
      <c r="AH109" s="10">
        <f t="shared" si="2"/>
        <v>26</v>
      </c>
      <c r="AI109" s="10">
        <f t="shared" si="3"/>
        <v>6</v>
      </c>
    </row>
    <row r="110" spans="1:35" x14ac:dyDescent="0.25">
      <c r="A110" s="19"/>
      <c r="B110" s="27" t="s">
        <v>82</v>
      </c>
      <c r="C110" s="23" t="s">
        <v>126</v>
      </c>
      <c r="D110" s="10">
        <v>0</v>
      </c>
      <c r="E110" s="10">
        <v>0</v>
      </c>
      <c r="F110" s="10">
        <v>0</v>
      </c>
      <c r="G110" s="10">
        <v>0</v>
      </c>
      <c r="H110" s="10">
        <v>0</v>
      </c>
      <c r="I110" s="10">
        <v>0</v>
      </c>
      <c r="J110" s="10">
        <v>0</v>
      </c>
      <c r="K110" s="10">
        <v>0</v>
      </c>
      <c r="L110" s="10">
        <v>5</v>
      </c>
      <c r="M110" s="10">
        <v>0</v>
      </c>
      <c r="N110" s="10">
        <v>0</v>
      </c>
      <c r="O110" s="10">
        <v>0</v>
      </c>
      <c r="P110" s="10">
        <v>0</v>
      </c>
      <c r="Q110" s="10">
        <v>0</v>
      </c>
      <c r="R110" s="10">
        <v>0</v>
      </c>
      <c r="S110" s="10">
        <v>0</v>
      </c>
      <c r="T110" s="10">
        <v>0</v>
      </c>
      <c r="U110" s="10">
        <v>0</v>
      </c>
      <c r="V110" s="10">
        <v>0</v>
      </c>
      <c r="W110" s="10">
        <v>0</v>
      </c>
      <c r="X110" s="10">
        <v>0</v>
      </c>
      <c r="Y110" s="10">
        <v>1</v>
      </c>
      <c r="Z110" s="10">
        <v>0</v>
      </c>
      <c r="AA110" s="10">
        <v>0</v>
      </c>
      <c r="AB110" s="10">
        <v>0</v>
      </c>
      <c r="AC110" s="10">
        <v>0</v>
      </c>
      <c r="AD110" s="10">
        <v>0</v>
      </c>
      <c r="AE110" s="10">
        <v>0</v>
      </c>
      <c r="AF110" s="10">
        <v>0</v>
      </c>
      <c r="AG110" s="10">
        <v>0</v>
      </c>
      <c r="AH110" s="10">
        <f t="shared" si="2"/>
        <v>5</v>
      </c>
      <c r="AI110" s="10">
        <f t="shared" si="3"/>
        <v>1</v>
      </c>
    </row>
    <row r="111" spans="1:35" x14ac:dyDescent="0.25">
      <c r="A111" s="19"/>
      <c r="B111" s="27" t="s">
        <v>82</v>
      </c>
      <c r="C111" s="23" t="s">
        <v>127</v>
      </c>
      <c r="D111" s="10">
        <v>0</v>
      </c>
      <c r="E111" s="10">
        <v>0</v>
      </c>
      <c r="F111" s="10">
        <v>0</v>
      </c>
      <c r="G111" s="10">
        <v>0</v>
      </c>
      <c r="H111" s="10">
        <v>0</v>
      </c>
      <c r="I111" s="10">
        <v>0</v>
      </c>
      <c r="J111" s="10">
        <v>1</v>
      </c>
      <c r="K111" s="10">
        <v>0</v>
      </c>
      <c r="L111" s="10">
        <v>7</v>
      </c>
      <c r="M111" s="10">
        <v>0</v>
      </c>
      <c r="N111" s="10">
        <v>0</v>
      </c>
      <c r="O111" s="10">
        <v>0</v>
      </c>
      <c r="P111" s="10">
        <v>0</v>
      </c>
      <c r="Q111" s="10">
        <v>6</v>
      </c>
      <c r="R111" s="10">
        <v>0</v>
      </c>
      <c r="S111" s="10">
        <v>0</v>
      </c>
      <c r="T111" s="10">
        <v>0</v>
      </c>
      <c r="U111" s="10">
        <v>0</v>
      </c>
      <c r="V111" s="10">
        <v>1</v>
      </c>
      <c r="W111" s="10">
        <v>0</v>
      </c>
      <c r="X111" s="10">
        <v>0</v>
      </c>
      <c r="Y111" s="10">
        <v>0</v>
      </c>
      <c r="Z111" s="10">
        <v>0</v>
      </c>
      <c r="AA111" s="10">
        <v>0</v>
      </c>
      <c r="AB111" s="10">
        <v>0</v>
      </c>
      <c r="AC111" s="10">
        <v>0</v>
      </c>
      <c r="AD111" s="10">
        <v>0</v>
      </c>
      <c r="AE111" s="10">
        <v>0</v>
      </c>
      <c r="AF111" s="10">
        <v>0</v>
      </c>
      <c r="AG111" s="10">
        <v>0</v>
      </c>
      <c r="AH111" s="10">
        <f t="shared" si="2"/>
        <v>9</v>
      </c>
      <c r="AI111" s="10">
        <f t="shared" si="3"/>
        <v>6</v>
      </c>
    </row>
    <row r="112" spans="1:35" x14ac:dyDescent="0.25">
      <c r="A112" s="19"/>
      <c r="B112" s="27" t="s">
        <v>82</v>
      </c>
      <c r="C112" s="23" t="s">
        <v>119</v>
      </c>
      <c r="D112" s="10">
        <v>2</v>
      </c>
      <c r="E112" s="10">
        <v>0</v>
      </c>
      <c r="F112" s="10">
        <v>0</v>
      </c>
      <c r="G112" s="10">
        <v>0</v>
      </c>
      <c r="H112" s="10">
        <v>0</v>
      </c>
      <c r="I112" s="10">
        <v>0</v>
      </c>
      <c r="J112" s="10">
        <v>0</v>
      </c>
      <c r="K112" s="10">
        <v>0</v>
      </c>
      <c r="L112" s="10">
        <v>0</v>
      </c>
      <c r="M112" s="10">
        <v>0</v>
      </c>
      <c r="N112" s="10">
        <v>0</v>
      </c>
      <c r="O112" s="10">
        <v>0</v>
      </c>
      <c r="P112" s="10">
        <v>6</v>
      </c>
      <c r="Q112" s="10">
        <v>6</v>
      </c>
      <c r="R112" s="10">
        <v>0</v>
      </c>
      <c r="S112" s="10">
        <v>0</v>
      </c>
      <c r="T112" s="10">
        <v>0</v>
      </c>
      <c r="U112" s="10">
        <v>0</v>
      </c>
      <c r="V112" s="10">
        <v>0</v>
      </c>
      <c r="W112" s="10">
        <v>0</v>
      </c>
      <c r="X112" s="10">
        <v>0</v>
      </c>
      <c r="Y112" s="10">
        <v>0</v>
      </c>
      <c r="Z112" s="10">
        <v>0</v>
      </c>
      <c r="AA112" s="10">
        <v>0</v>
      </c>
      <c r="AB112" s="10">
        <v>0</v>
      </c>
      <c r="AC112" s="10">
        <v>0</v>
      </c>
      <c r="AD112" s="10">
        <v>0</v>
      </c>
      <c r="AE112" s="10">
        <v>0</v>
      </c>
      <c r="AF112" s="10">
        <v>0</v>
      </c>
      <c r="AG112" s="10">
        <v>0</v>
      </c>
      <c r="AH112" s="10">
        <f t="shared" si="2"/>
        <v>8</v>
      </c>
      <c r="AI112" s="10">
        <f t="shared" si="3"/>
        <v>6</v>
      </c>
    </row>
    <row r="113" spans="1:35" x14ac:dyDescent="0.25">
      <c r="A113" s="19"/>
      <c r="B113" s="20"/>
      <c r="C113" s="21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</row>
    <row r="114" spans="1:35" x14ac:dyDescent="0.25">
      <c r="A114" s="11" t="s">
        <v>128</v>
      </c>
      <c r="B114" s="27" t="s">
        <v>129</v>
      </c>
      <c r="C114" s="18" t="s">
        <v>38</v>
      </c>
      <c r="D114" s="10">
        <v>225</v>
      </c>
      <c r="E114" s="10">
        <v>98</v>
      </c>
      <c r="F114" s="10">
        <v>0</v>
      </c>
      <c r="G114" s="10">
        <v>844</v>
      </c>
      <c r="H114" s="10">
        <v>1137</v>
      </c>
      <c r="I114" s="10">
        <v>0</v>
      </c>
      <c r="J114" s="10">
        <v>1226</v>
      </c>
      <c r="K114" s="10">
        <v>0</v>
      </c>
      <c r="L114" s="10">
        <v>1233</v>
      </c>
      <c r="M114" s="10">
        <v>0</v>
      </c>
      <c r="N114" s="10">
        <v>408</v>
      </c>
      <c r="O114" s="10">
        <v>0</v>
      </c>
      <c r="P114" s="10">
        <v>0</v>
      </c>
      <c r="Q114" s="10">
        <v>877</v>
      </c>
      <c r="R114" s="10">
        <v>240</v>
      </c>
      <c r="S114" s="10">
        <v>0</v>
      </c>
      <c r="T114" s="10">
        <v>0</v>
      </c>
      <c r="U114" s="10">
        <v>0</v>
      </c>
      <c r="V114" s="10">
        <v>328</v>
      </c>
      <c r="W114" s="10">
        <v>208</v>
      </c>
      <c r="X114" s="10">
        <v>0</v>
      </c>
      <c r="Y114" s="10">
        <v>183</v>
      </c>
      <c r="Z114" s="10">
        <v>1411</v>
      </c>
      <c r="AA114" s="10">
        <v>0</v>
      </c>
      <c r="AB114" s="10">
        <v>0</v>
      </c>
      <c r="AC114" s="10">
        <v>322</v>
      </c>
      <c r="AD114" s="10">
        <v>694</v>
      </c>
      <c r="AE114" s="10">
        <v>0</v>
      </c>
      <c r="AF114" s="10">
        <v>0</v>
      </c>
      <c r="AG114" s="10">
        <v>0</v>
      </c>
      <c r="AH114" s="10">
        <f t="shared" si="2"/>
        <v>6902</v>
      </c>
      <c r="AI114" s="10">
        <f t="shared" si="3"/>
        <v>2532</v>
      </c>
    </row>
    <row r="115" spans="1:35" x14ac:dyDescent="0.25">
      <c r="A115" s="11" t="s">
        <v>130</v>
      </c>
      <c r="B115" s="27" t="s">
        <v>131</v>
      </c>
      <c r="C115" s="18" t="s">
        <v>132</v>
      </c>
      <c r="D115" s="82">
        <v>30</v>
      </c>
      <c r="E115" s="83"/>
      <c r="F115" s="82">
        <v>30</v>
      </c>
      <c r="G115" s="83"/>
      <c r="H115" s="82">
        <v>30</v>
      </c>
      <c r="I115" s="83"/>
      <c r="J115" s="82">
        <v>30</v>
      </c>
      <c r="K115" s="83"/>
      <c r="L115" s="82">
        <v>30</v>
      </c>
      <c r="M115" s="83"/>
      <c r="N115" s="82">
        <v>30</v>
      </c>
      <c r="O115" s="83"/>
      <c r="P115" s="82">
        <v>30</v>
      </c>
      <c r="Q115" s="83"/>
      <c r="R115" s="82">
        <v>30</v>
      </c>
      <c r="S115" s="83"/>
      <c r="T115" s="82">
        <v>30</v>
      </c>
      <c r="U115" s="83"/>
      <c r="V115" s="82">
        <v>30</v>
      </c>
      <c r="W115" s="83"/>
      <c r="X115" s="82">
        <v>30</v>
      </c>
      <c r="Y115" s="83"/>
      <c r="Z115" s="82">
        <v>30</v>
      </c>
      <c r="AA115" s="83"/>
      <c r="AB115" s="82">
        <v>30</v>
      </c>
      <c r="AC115" s="83"/>
      <c r="AD115" s="82">
        <v>30</v>
      </c>
      <c r="AE115" s="83"/>
      <c r="AF115" s="82">
        <v>30</v>
      </c>
      <c r="AG115" s="83"/>
      <c r="AH115" s="82">
        <v>30</v>
      </c>
      <c r="AI115" s="83"/>
    </row>
    <row r="116" spans="1:35" ht="25.5" x14ac:dyDescent="0.25">
      <c r="A116" s="11" t="s">
        <v>133</v>
      </c>
      <c r="B116" s="27" t="s">
        <v>134</v>
      </c>
      <c r="C116" s="18" t="s">
        <v>135</v>
      </c>
      <c r="D116" s="25">
        <f>D17</f>
        <v>94</v>
      </c>
      <c r="E116" s="26">
        <f>E17</f>
        <v>42</v>
      </c>
      <c r="F116" s="25">
        <f t="shared" ref="F116:AI116" si="4">F17</f>
        <v>0</v>
      </c>
      <c r="G116" s="26">
        <f t="shared" si="4"/>
        <v>24</v>
      </c>
      <c r="H116" s="25">
        <f t="shared" si="4"/>
        <v>19</v>
      </c>
      <c r="I116" s="26">
        <f t="shared" si="4"/>
        <v>0</v>
      </c>
      <c r="J116" s="25">
        <f t="shared" si="4"/>
        <v>17</v>
      </c>
      <c r="K116" s="26">
        <f t="shared" si="4"/>
        <v>0</v>
      </c>
      <c r="L116" s="25">
        <f t="shared" si="4"/>
        <v>0</v>
      </c>
      <c r="M116" s="26">
        <f t="shared" si="4"/>
        <v>0</v>
      </c>
      <c r="N116" s="25">
        <f t="shared" si="4"/>
        <v>20</v>
      </c>
      <c r="O116" s="26">
        <f t="shared" si="4"/>
        <v>0</v>
      </c>
      <c r="P116" s="25">
        <f t="shared" si="4"/>
        <v>0</v>
      </c>
      <c r="Q116" s="26">
        <f t="shared" si="4"/>
        <v>0</v>
      </c>
      <c r="R116" s="25">
        <f t="shared" si="4"/>
        <v>1</v>
      </c>
      <c r="S116" s="26">
        <f t="shared" si="4"/>
        <v>0</v>
      </c>
      <c r="T116" s="25">
        <f t="shared" si="4"/>
        <v>0</v>
      </c>
      <c r="U116" s="26">
        <f t="shared" si="4"/>
        <v>0</v>
      </c>
      <c r="V116" s="25">
        <f t="shared" si="4"/>
        <v>1</v>
      </c>
      <c r="W116" s="26">
        <f t="shared" si="4"/>
        <v>1</v>
      </c>
      <c r="X116" s="25">
        <f t="shared" si="4"/>
        <v>0</v>
      </c>
      <c r="Y116" s="26">
        <f t="shared" si="4"/>
        <v>29</v>
      </c>
      <c r="Z116" s="25">
        <f t="shared" si="4"/>
        <v>33</v>
      </c>
      <c r="AA116" s="26">
        <f t="shared" si="4"/>
        <v>0</v>
      </c>
      <c r="AB116" s="25">
        <f t="shared" si="4"/>
        <v>0</v>
      </c>
      <c r="AC116" s="26">
        <f t="shared" si="4"/>
        <v>12</v>
      </c>
      <c r="AD116" s="25">
        <f t="shared" si="4"/>
        <v>78</v>
      </c>
      <c r="AE116" s="26">
        <f t="shared" si="4"/>
        <v>0</v>
      </c>
      <c r="AF116" s="25">
        <f t="shared" si="4"/>
        <v>0</v>
      </c>
      <c r="AG116" s="26">
        <f t="shared" si="4"/>
        <v>0</v>
      </c>
      <c r="AH116" s="25">
        <f t="shared" si="4"/>
        <v>263</v>
      </c>
      <c r="AI116" s="26">
        <f t="shared" si="4"/>
        <v>108</v>
      </c>
    </row>
    <row r="117" spans="1:35" x14ac:dyDescent="0.25">
      <c r="A117" s="11" t="s">
        <v>136</v>
      </c>
      <c r="B117" s="84" t="s">
        <v>137</v>
      </c>
      <c r="C117" s="85"/>
      <c r="D117" s="86">
        <f>(D114+E114)/(D115*31)*100</f>
        <v>34.731182795698921</v>
      </c>
      <c r="E117" s="87"/>
      <c r="F117" s="86">
        <f>(F114+G114)/(F115*28)*100</f>
        <v>100.47619047619048</v>
      </c>
      <c r="G117" s="87"/>
      <c r="H117" s="86">
        <f>(H114+I114)/(H115*31)*100</f>
        <v>122.25806451612904</v>
      </c>
      <c r="I117" s="87"/>
      <c r="J117" s="86">
        <f>(J114+K114)/(J115*30)*100</f>
        <v>136.22222222222223</v>
      </c>
      <c r="K117" s="87"/>
      <c r="L117" s="86">
        <f>(L114+M114)/(L115*30)*100</f>
        <v>137</v>
      </c>
      <c r="M117" s="87"/>
      <c r="N117" s="86">
        <f>(N114+O114)/(N115*30)*100</f>
        <v>45.333333333333329</v>
      </c>
      <c r="O117" s="87"/>
      <c r="P117" s="86">
        <f>(P114+Q114)/(P115*30)*100</f>
        <v>97.444444444444443</v>
      </c>
      <c r="Q117" s="87"/>
      <c r="R117" s="86">
        <f>(R114+S114)/(R115*31)*100</f>
        <v>25.806451612903224</v>
      </c>
      <c r="S117" s="87"/>
      <c r="T117" s="86">
        <f>(T114+U114)/(T115*30)*100</f>
        <v>0</v>
      </c>
      <c r="U117" s="87"/>
      <c r="V117" s="86">
        <f>(V114+W114)/(V115*31)*100</f>
        <v>57.634408602150536</v>
      </c>
      <c r="W117" s="87"/>
      <c r="X117" s="86">
        <f>(X114+Y114)/(X115*31)*100</f>
        <v>19.677419354838712</v>
      </c>
      <c r="Y117" s="87"/>
      <c r="Z117" s="86">
        <f>(Z114+AA114)/(Z115*30)*100</f>
        <v>156.77777777777777</v>
      </c>
      <c r="AA117" s="87"/>
      <c r="AB117" s="86">
        <f>(AB114+AC114)/(AB115*31)*100</f>
        <v>34.623655913978496</v>
      </c>
      <c r="AC117" s="87"/>
      <c r="AD117" s="86">
        <f>(AD114+AE114)/(AD115*30)*100</f>
        <v>77.111111111111114</v>
      </c>
      <c r="AE117" s="87"/>
      <c r="AF117" s="86">
        <f>(AF114+AG114)/(AF115*31)*100</f>
        <v>0</v>
      </c>
      <c r="AG117" s="87"/>
      <c r="AH117" s="86">
        <f>(AH114+AI114)/(AH115*365)*100</f>
        <v>86.155251141552512</v>
      </c>
      <c r="AI117" s="87"/>
    </row>
    <row r="118" spans="1:35" x14ac:dyDescent="0.25">
      <c r="A118" s="11" t="s">
        <v>138</v>
      </c>
      <c r="B118" s="84" t="s">
        <v>139</v>
      </c>
      <c r="C118" s="85"/>
      <c r="D118" s="86">
        <f>(D36+D37+E36+E37)/(D116+E116)</f>
        <v>1.3014705882352942</v>
      </c>
      <c r="E118" s="87"/>
      <c r="F118" s="86">
        <f>(F36+F37+G36+G37)/(F116+G116)</f>
        <v>33.791666666666664</v>
      </c>
      <c r="G118" s="87"/>
      <c r="H118" s="86">
        <f>(H36+H37+I36+I37)/(H116+I116)</f>
        <v>29.263157894736842</v>
      </c>
      <c r="I118" s="87"/>
      <c r="J118" s="86">
        <f>(J36+J37+K36+K37)/(J116+K116)</f>
        <v>38.647058823529413</v>
      </c>
      <c r="K118" s="87"/>
      <c r="L118" s="86" t="e">
        <f>(L36+L37+M36+M37)/(L116+M116)</f>
        <v>#DIV/0!</v>
      </c>
      <c r="M118" s="87"/>
      <c r="N118" s="86">
        <f>(N36+N37+O36+O37)/(N116+O116)</f>
        <v>27.4</v>
      </c>
      <c r="O118" s="87"/>
      <c r="P118" s="86" t="e">
        <f>(P36+P37+Q36+Q37)/(P116+Q116)</f>
        <v>#DIV/0!</v>
      </c>
      <c r="Q118" s="87"/>
      <c r="R118" s="86">
        <f>(R36+R37+S36+S37)/(R116+S116)</f>
        <v>33</v>
      </c>
      <c r="S118" s="87"/>
      <c r="T118" s="86" t="e">
        <f>(T36+T37+U36+U37)/(T116+U116)</f>
        <v>#DIV/0!</v>
      </c>
      <c r="U118" s="87"/>
      <c r="V118" s="86">
        <f>(V36+V37+W36+W37)/(V116+W116)</f>
        <v>31</v>
      </c>
      <c r="W118" s="87"/>
      <c r="X118" s="86">
        <f>(X36+X37+Y36+Y37)/(X116+Y116)</f>
        <v>5.8965517241379306</v>
      </c>
      <c r="Y118" s="87"/>
      <c r="Z118" s="86">
        <f>(Z36+Z37+AA36+AA37)/(Z116+AA116)</f>
        <v>33.727272727272727</v>
      </c>
      <c r="AA118" s="87"/>
      <c r="AB118" s="86">
        <f>(AB36+AB37+AC36+AC37)/(AB116+AC116)</f>
        <v>21.75</v>
      </c>
      <c r="AC118" s="87"/>
      <c r="AD118" s="86">
        <f>(AD36+AD37+AE36+AE37)/(AD116+AE116)</f>
        <v>7.5769230769230766</v>
      </c>
      <c r="AE118" s="87"/>
      <c r="AF118" s="86" t="e">
        <f>(AF36+AF37+AG36+AG37)/(AF116+AG116)</f>
        <v>#DIV/0!</v>
      </c>
      <c r="AG118" s="87"/>
      <c r="AH118" s="86">
        <f>(AH36+AH37+AI36+AI37)/(AH116+AI116)</f>
        <v>13.423180592991914</v>
      </c>
      <c r="AI118" s="87"/>
    </row>
    <row r="119" spans="1:35" x14ac:dyDescent="0.25">
      <c r="A119" s="11" t="s">
        <v>140</v>
      </c>
      <c r="B119" s="84" t="s">
        <v>141</v>
      </c>
      <c r="C119" s="85"/>
      <c r="D119" s="86">
        <f>((D115*31)-D114-E114)/(D116+E116)</f>
        <v>4.4632352941176467</v>
      </c>
      <c r="E119" s="87"/>
      <c r="F119" s="86">
        <f>((F115*28)-F114-G114)/(F116+G116)</f>
        <v>-0.16666666666666666</v>
      </c>
      <c r="G119" s="87"/>
      <c r="H119" s="86">
        <f>((H115*31)-H114-I114)/(H116+I116)</f>
        <v>-10.894736842105264</v>
      </c>
      <c r="I119" s="87"/>
      <c r="J119" s="86">
        <f>((J115*30)-J114-K114)/(J116+K116)</f>
        <v>-19.176470588235293</v>
      </c>
      <c r="K119" s="87"/>
      <c r="L119" s="86" t="e">
        <f>((L115*30)-L114-M114)/(L116+M116)</f>
        <v>#DIV/0!</v>
      </c>
      <c r="M119" s="87"/>
      <c r="N119" s="86">
        <f>((N115*30)-N114-O114)/(N116+O116)</f>
        <v>24.6</v>
      </c>
      <c r="O119" s="87"/>
      <c r="P119" s="86" t="e">
        <f>((P115*30)-P114-Q114)/(P116+Q116)</f>
        <v>#DIV/0!</v>
      </c>
      <c r="Q119" s="87"/>
      <c r="R119" s="86">
        <f>((R115*31)-R114-S114)/(R116+S116)</f>
        <v>690</v>
      </c>
      <c r="S119" s="87"/>
      <c r="T119" s="86" t="e">
        <f>((T115*30)-T114-U114)/(T116+U116)</f>
        <v>#DIV/0!</v>
      </c>
      <c r="U119" s="87"/>
      <c r="V119" s="86">
        <f>((V115*31)-V114-W114)/(V116+W116)</f>
        <v>197</v>
      </c>
      <c r="W119" s="87"/>
      <c r="X119" s="86">
        <f>((X115*31)-X114-Y114)/(X116+Y116)</f>
        <v>25.758620689655171</v>
      </c>
      <c r="Y119" s="87"/>
      <c r="Z119" s="86">
        <f>((Z115*30)-Z114-AA114)/(Z116+AA116)</f>
        <v>-15.484848484848484</v>
      </c>
      <c r="AA119" s="87"/>
      <c r="AB119" s="86">
        <f>((AB115*31)-AB114-AC114)/(AB116+AC116)</f>
        <v>50.666666666666664</v>
      </c>
      <c r="AC119" s="87"/>
      <c r="AD119" s="86">
        <f>((AD115*30)-AD114-AE114)/(AD116+AE116)</f>
        <v>2.641025641025641</v>
      </c>
      <c r="AE119" s="87"/>
      <c r="AF119" s="86" t="e">
        <f>((AF115*31)-AF114-AG114)/(AF116+AG116)</f>
        <v>#DIV/0!</v>
      </c>
      <c r="AG119" s="87"/>
      <c r="AH119" s="86">
        <f>((AH115*365)-AH114-AI114)/(AH116+AI116)</f>
        <v>4.0862533692722369</v>
      </c>
      <c r="AI119" s="87"/>
    </row>
    <row r="120" spans="1:35" x14ac:dyDescent="0.25">
      <c r="A120" s="11" t="s">
        <v>142</v>
      </c>
      <c r="B120" s="84" t="s">
        <v>143</v>
      </c>
      <c r="C120" s="85"/>
      <c r="D120" s="86">
        <f>(D116+E116)/D115</f>
        <v>4.5333333333333332</v>
      </c>
      <c r="E120" s="87"/>
      <c r="F120" s="86">
        <f>(F116+G116)/F115</f>
        <v>0.8</v>
      </c>
      <c r="G120" s="87"/>
      <c r="H120" s="86">
        <f>(H116+I116)/H115</f>
        <v>0.6333333333333333</v>
      </c>
      <c r="I120" s="87"/>
      <c r="J120" s="86">
        <f>(J116+K116)/J115</f>
        <v>0.56666666666666665</v>
      </c>
      <c r="K120" s="87"/>
      <c r="L120" s="86">
        <f>(L116+M116)/L115</f>
        <v>0</v>
      </c>
      <c r="M120" s="87"/>
      <c r="N120" s="86">
        <f>(N116+O116)/N115</f>
        <v>0.66666666666666663</v>
      </c>
      <c r="O120" s="87"/>
      <c r="P120" s="86">
        <f>(P116+Q116)/P115</f>
        <v>0</v>
      </c>
      <c r="Q120" s="87"/>
      <c r="R120" s="86">
        <f>(R116+S116)/R115</f>
        <v>3.3333333333333333E-2</v>
      </c>
      <c r="S120" s="87"/>
      <c r="T120" s="86">
        <f>(T116+U116)/T115</f>
        <v>0</v>
      </c>
      <c r="U120" s="87"/>
      <c r="V120" s="86">
        <f>(V116+W116)/V115</f>
        <v>6.6666666666666666E-2</v>
      </c>
      <c r="W120" s="87"/>
      <c r="X120" s="86">
        <f>(X116+Y116)/X115</f>
        <v>0.96666666666666667</v>
      </c>
      <c r="Y120" s="87"/>
      <c r="Z120" s="86">
        <f>(Z116+AA116)/Z115</f>
        <v>1.1000000000000001</v>
      </c>
      <c r="AA120" s="87"/>
      <c r="AB120" s="86">
        <f>(AB116+AC116)/AB115</f>
        <v>0.4</v>
      </c>
      <c r="AC120" s="87"/>
      <c r="AD120" s="86">
        <f>(AD116+AE116)/AD115</f>
        <v>2.6</v>
      </c>
      <c r="AE120" s="87"/>
      <c r="AF120" s="86">
        <f>(AF116+AG116)/AF115</f>
        <v>0</v>
      </c>
      <c r="AG120" s="87"/>
      <c r="AH120" s="86">
        <f>(AH116+AI116)/AH115/12</f>
        <v>1.0305555555555557</v>
      </c>
      <c r="AI120" s="87"/>
    </row>
  </sheetData>
  <mergeCells count="104">
    <mergeCell ref="A1:AI2"/>
    <mergeCell ref="A5:A7"/>
    <mergeCell ref="B5:C7"/>
    <mergeCell ref="D5:AG5"/>
    <mergeCell ref="AH5:AI6"/>
    <mergeCell ref="D6:E6"/>
    <mergeCell ref="F6:G6"/>
    <mergeCell ref="H6:I6"/>
    <mergeCell ref="J6:K6"/>
    <mergeCell ref="L6:M6"/>
    <mergeCell ref="Z6:AA6"/>
    <mergeCell ref="AB6:AC6"/>
    <mergeCell ref="AD6:AE6"/>
    <mergeCell ref="AF6:AG6"/>
    <mergeCell ref="D115:E115"/>
    <mergeCell ref="F115:G115"/>
    <mergeCell ref="H115:I115"/>
    <mergeCell ref="J115:K115"/>
    <mergeCell ref="L115:M115"/>
    <mergeCell ref="N115:O115"/>
    <mergeCell ref="N6:O6"/>
    <mergeCell ref="P6:Q6"/>
    <mergeCell ref="R6:S6"/>
    <mergeCell ref="T6:U6"/>
    <mergeCell ref="V6:W6"/>
    <mergeCell ref="X6:Y6"/>
    <mergeCell ref="AB115:AC115"/>
    <mergeCell ref="AD115:AE115"/>
    <mergeCell ref="AF115:AG115"/>
    <mergeCell ref="AH115:AI115"/>
    <mergeCell ref="B117:C117"/>
    <mergeCell ref="D117:E117"/>
    <mergeCell ref="F117:G117"/>
    <mergeCell ref="H117:I117"/>
    <mergeCell ref="J117:K117"/>
    <mergeCell ref="L117:M117"/>
    <mergeCell ref="P115:Q115"/>
    <mergeCell ref="R115:S115"/>
    <mergeCell ref="T115:U115"/>
    <mergeCell ref="V115:W115"/>
    <mergeCell ref="X115:Y115"/>
    <mergeCell ref="Z115:AA115"/>
    <mergeCell ref="Z117:AA117"/>
    <mergeCell ref="AB117:AC117"/>
    <mergeCell ref="AD117:AE117"/>
    <mergeCell ref="AF117:AG117"/>
    <mergeCell ref="AH117:AI117"/>
    <mergeCell ref="B118:C118"/>
    <mergeCell ref="D118:E118"/>
    <mergeCell ref="F118:G118"/>
    <mergeCell ref="H118:I118"/>
    <mergeCell ref="J118:K118"/>
    <mergeCell ref="N117:O117"/>
    <mergeCell ref="P117:Q117"/>
    <mergeCell ref="R117:S117"/>
    <mergeCell ref="T117:U117"/>
    <mergeCell ref="V117:W117"/>
    <mergeCell ref="X117:Y117"/>
    <mergeCell ref="X118:Y118"/>
    <mergeCell ref="Z118:AA118"/>
    <mergeCell ref="AB118:AC118"/>
    <mergeCell ref="AD118:AE118"/>
    <mergeCell ref="AF118:AG118"/>
    <mergeCell ref="AH118:AI118"/>
    <mergeCell ref="L118:M118"/>
    <mergeCell ref="N118:O118"/>
    <mergeCell ref="P118:Q118"/>
    <mergeCell ref="R118:S118"/>
    <mergeCell ref="T118:U118"/>
    <mergeCell ref="V118:W118"/>
    <mergeCell ref="Z119:AA119"/>
    <mergeCell ref="AB119:AC119"/>
    <mergeCell ref="AD119:AE119"/>
    <mergeCell ref="AF119:AG119"/>
    <mergeCell ref="AH119:AI119"/>
    <mergeCell ref="B120:C120"/>
    <mergeCell ref="D120:E120"/>
    <mergeCell ref="F120:G120"/>
    <mergeCell ref="H120:I120"/>
    <mergeCell ref="J120:K120"/>
    <mergeCell ref="N119:O119"/>
    <mergeCell ref="P119:Q119"/>
    <mergeCell ref="R119:S119"/>
    <mergeCell ref="T119:U119"/>
    <mergeCell ref="V119:W119"/>
    <mergeCell ref="X119:Y119"/>
    <mergeCell ref="B119:C119"/>
    <mergeCell ref="D119:E119"/>
    <mergeCell ref="F119:G119"/>
    <mergeCell ref="H119:I119"/>
    <mergeCell ref="J119:K119"/>
    <mergeCell ref="L119:M119"/>
    <mergeCell ref="X120:Y120"/>
    <mergeCell ref="Z120:AA120"/>
    <mergeCell ref="AB120:AC120"/>
    <mergeCell ref="AD120:AE120"/>
    <mergeCell ref="AF120:AG120"/>
    <mergeCell ref="AH120:AI120"/>
    <mergeCell ref="L120:M120"/>
    <mergeCell ref="N120:O120"/>
    <mergeCell ref="P120:Q120"/>
    <mergeCell ref="R120:S120"/>
    <mergeCell ref="T120:U120"/>
    <mergeCell ref="V120:W120"/>
  </mergeCells>
  <pageMargins left="0.7" right="0.7" top="0.75" bottom="0.75" header="0.3" footer="0.3"/>
  <pageSetup paperSize="9" orientation="portrait" horizontalDpi="4294967293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20"/>
  <sheetViews>
    <sheetView workbookViewId="0">
      <pane xSplit="3" ySplit="7" topLeftCell="D8" activePane="bottomRight" state="frozen"/>
      <selection pane="topRight" activeCell="D1" sqref="D1"/>
      <selection pane="bottomLeft" activeCell="A8" sqref="A8"/>
      <selection pane="bottomRight" activeCell="D8" sqref="D8:AG114"/>
    </sheetView>
  </sheetViews>
  <sheetFormatPr defaultRowHeight="15" x14ac:dyDescent="0.25"/>
  <cols>
    <col min="1" max="1" width="3.42578125" customWidth="1"/>
    <col min="2" max="2" width="2.85546875" customWidth="1"/>
    <col min="3" max="3" width="21.85546875" bestFit="1" customWidth="1"/>
    <col min="4" max="6" width="4" bestFit="1" customWidth="1"/>
    <col min="7" max="7" width="5.140625" bestFit="1" customWidth="1"/>
    <col min="8" max="8" width="5" bestFit="1" customWidth="1"/>
    <col min="9" max="9" width="4" bestFit="1" customWidth="1"/>
    <col min="10" max="10" width="5" bestFit="1" customWidth="1"/>
    <col min="11" max="11" width="4" bestFit="1" customWidth="1"/>
    <col min="12" max="12" width="5" bestFit="1" customWidth="1"/>
    <col min="13" max="16" width="4" customWidth="1"/>
    <col min="17" max="17" width="5" bestFit="1" customWidth="1"/>
    <col min="18" max="25" width="4" bestFit="1" customWidth="1"/>
    <col min="26" max="26" width="5" bestFit="1" customWidth="1"/>
    <col min="27" max="29" width="4" bestFit="1" customWidth="1"/>
    <col min="30" max="30" width="5" bestFit="1" customWidth="1"/>
    <col min="31" max="33" width="4" bestFit="1" customWidth="1"/>
    <col min="34" max="35" width="5" bestFit="1" customWidth="1"/>
  </cols>
  <sheetData>
    <row r="1" spans="1:35" x14ac:dyDescent="0.25">
      <c r="A1" s="63" t="s">
        <v>0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  <c r="AH1" s="63"/>
      <c r="AI1" s="63"/>
    </row>
    <row r="2" spans="1:35" x14ac:dyDescent="0.25">
      <c r="A2" s="63"/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63"/>
      <c r="AI2" s="63"/>
    </row>
    <row r="3" spans="1:35" x14ac:dyDescent="0.25">
      <c r="A3" s="1" t="s">
        <v>1</v>
      </c>
      <c r="B3" s="2"/>
      <c r="C3" s="1" t="s">
        <v>2</v>
      </c>
      <c r="D3" s="3"/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</row>
    <row r="4" spans="1:35" x14ac:dyDescent="0.25">
      <c r="A4" s="1"/>
      <c r="B4" s="2"/>
      <c r="C4" s="5"/>
      <c r="D4" s="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</row>
    <row r="5" spans="1:35" x14ac:dyDescent="0.25">
      <c r="A5" s="64" t="s">
        <v>3</v>
      </c>
      <c r="B5" s="67" t="s">
        <v>4</v>
      </c>
      <c r="C5" s="68"/>
      <c r="D5" s="73" t="s">
        <v>5</v>
      </c>
      <c r="E5" s="74"/>
      <c r="F5" s="74"/>
      <c r="G5" s="74"/>
      <c r="H5" s="74"/>
      <c r="I5" s="74"/>
      <c r="J5" s="74"/>
      <c r="K5" s="74"/>
      <c r="L5" s="74"/>
      <c r="M5" s="74"/>
      <c r="N5" s="74"/>
      <c r="O5" s="74"/>
      <c r="P5" s="74"/>
      <c r="Q5" s="74"/>
      <c r="R5" s="74"/>
      <c r="S5" s="74"/>
      <c r="T5" s="74"/>
      <c r="U5" s="74"/>
      <c r="V5" s="74"/>
      <c r="W5" s="74"/>
      <c r="X5" s="74"/>
      <c r="Y5" s="74"/>
      <c r="Z5" s="74"/>
      <c r="AA5" s="74"/>
      <c r="AB5" s="74"/>
      <c r="AC5" s="74"/>
      <c r="AD5" s="74"/>
      <c r="AE5" s="74"/>
      <c r="AF5" s="74"/>
      <c r="AG5" s="75"/>
      <c r="AH5" s="76" t="s">
        <v>6</v>
      </c>
      <c r="AI5" s="77"/>
    </row>
    <row r="6" spans="1:35" x14ac:dyDescent="0.25">
      <c r="A6" s="65"/>
      <c r="B6" s="69"/>
      <c r="C6" s="70"/>
      <c r="D6" s="80" t="s">
        <v>144</v>
      </c>
      <c r="E6" s="81"/>
      <c r="F6" s="80" t="s">
        <v>145</v>
      </c>
      <c r="G6" s="81"/>
      <c r="H6" s="80" t="s">
        <v>146</v>
      </c>
      <c r="I6" s="81"/>
      <c r="J6" s="80" t="s">
        <v>147</v>
      </c>
      <c r="K6" s="81"/>
      <c r="L6" s="88" t="s">
        <v>148</v>
      </c>
      <c r="M6" s="89"/>
      <c r="N6" s="88" t="s">
        <v>149</v>
      </c>
      <c r="O6" s="89"/>
      <c r="P6" s="88" t="s">
        <v>150</v>
      </c>
      <c r="Q6" s="89"/>
      <c r="R6" s="80" t="s">
        <v>151</v>
      </c>
      <c r="S6" s="81"/>
      <c r="T6" s="80" t="s">
        <v>152</v>
      </c>
      <c r="U6" s="81"/>
      <c r="V6" s="80" t="s">
        <v>153</v>
      </c>
      <c r="W6" s="81"/>
      <c r="X6" s="80" t="s">
        <v>154</v>
      </c>
      <c r="Y6" s="81"/>
      <c r="Z6" s="80" t="s">
        <v>155</v>
      </c>
      <c r="AA6" s="81"/>
      <c r="AB6" s="80" t="s">
        <v>156</v>
      </c>
      <c r="AC6" s="81"/>
      <c r="AD6" s="80" t="s">
        <v>157</v>
      </c>
      <c r="AE6" s="81"/>
      <c r="AF6" s="80" t="s">
        <v>158</v>
      </c>
      <c r="AG6" s="81"/>
      <c r="AH6" s="78"/>
      <c r="AI6" s="79"/>
    </row>
    <row r="7" spans="1:35" ht="15.75" thickBot="1" x14ac:dyDescent="0.3">
      <c r="A7" s="66"/>
      <c r="B7" s="71"/>
      <c r="C7" s="72"/>
      <c r="D7" s="6" t="s">
        <v>7</v>
      </c>
      <c r="E7" s="6" t="s">
        <v>8</v>
      </c>
      <c r="F7" s="6" t="s">
        <v>7</v>
      </c>
      <c r="G7" s="6" t="s">
        <v>8</v>
      </c>
      <c r="H7" s="6" t="s">
        <v>7</v>
      </c>
      <c r="I7" s="6" t="s">
        <v>8</v>
      </c>
      <c r="J7" s="6" t="s">
        <v>7</v>
      </c>
      <c r="K7" s="6" t="s">
        <v>8</v>
      </c>
      <c r="L7" s="6" t="s">
        <v>7</v>
      </c>
      <c r="M7" s="6" t="s">
        <v>8</v>
      </c>
      <c r="N7" s="6" t="s">
        <v>7</v>
      </c>
      <c r="O7" s="6" t="s">
        <v>8</v>
      </c>
      <c r="P7" s="6" t="s">
        <v>7</v>
      </c>
      <c r="Q7" s="6" t="s">
        <v>8</v>
      </c>
      <c r="R7" s="6" t="s">
        <v>7</v>
      </c>
      <c r="S7" s="6" t="s">
        <v>8</v>
      </c>
      <c r="T7" s="6" t="s">
        <v>7</v>
      </c>
      <c r="U7" s="6" t="s">
        <v>8</v>
      </c>
      <c r="V7" s="6" t="s">
        <v>7</v>
      </c>
      <c r="W7" s="6" t="s">
        <v>8</v>
      </c>
      <c r="X7" s="6" t="s">
        <v>7</v>
      </c>
      <c r="Y7" s="6" t="s">
        <v>8</v>
      </c>
      <c r="Z7" s="6" t="s">
        <v>7</v>
      </c>
      <c r="AA7" s="6" t="s">
        <v>8</v>
      </c>
      <c r="AB7" s="6" t="s">
        <v>7</v>
      </c>
      <c r="AC7" s="6" t="s">
        <v>8</v>
      </c>
      <c r="AD7" s="6" t="s">
        <v>7</v>
      </c>
      <c r="AE7" s="6" t="s">
        <v>8</v>
      </c>
      <c r="AF7" s="6" t="s">
        <v>7</v>
      </c>
      <c r="AG7" s="6" t="s">
        <v>8</v>
      </c>
      <c r="AH7" s="6" t="s">
        <v>7</v>
      </c>
      <c r="AI7" s="6" t="s">
        <v>8</v>
      </c>
    </row>
    <row r="8" spans="1:35" ht="15.75" thickTop="1" x14ac:dyDescent="0.25">
      <c r="A8" s="7" t="s">
        <v>9</v>
      </c>
      <c r="B8" s="8" t="s">
        <v>10</v>
      </c>
      <c r="C8" s="9"/>
      <c r="D8" s="10">
        <v>113</v>
      </c>
      <c r="E8" s="10">
        <v>44</v>
      </c>
      <c r="F8" s="10">
        <v>0</v>
      </c>
      <c r="G8" s="10">
        <v>44</v>
      </c>
      <c r="H8" s="10">
        <v>63</v>
      </c>
      <c r="I8" s="10">
        <v>0</v>
      </c>
      <c r="J8" s="10">
        <v>58</v>
      </c>
      <c r="K8" s="10">
        <v>0</v>
      </c>
      <c r="L8" s="10">
        <v>42</v>
      </c>
      <c r="M8" s="10">
        <v>0</v>
      </c>
      <c r="N8" s="10">
        <v>31</v>
      </c>
      <c r="O8" s="10">
        <v>0</v>
      </c>
      <c r="P8" s="10">
        <v>0</v>
      </c>
      <c r="Q8" s="10">
        <v>43</v>
      </c>
      <c r="R8" s="10">
        <v>9</v>
      </c>
      <c r="S8" s="10">
        <v>0</v>
      </c>
      <c r="T8" s="10">
        <v>0</v>
      </c>
      <c r="U8" s="10">
        <v>0</v>
      </c>
      <c r="V8" s="10">
        <v>11</v>
      </c>
      <c r="W8" s="10">
        <v>7</v>
      </c>
      <c r="X8" s="10">
        <v>0</v>
      </c>
      <c r="Y8" s="10">
        <v>36</v>
      </c>
      <c r="Z8" s="10">
        <v>66</v>
      </c>
      <c r="AA8" s="10">
        <v>0</v>
      </c>
      <c r="AB8" s="10">
        <v>0</v>
      </c>
      <c r="AC8" s="10">
        <v>18</v>
      </c>
      <c r="AD8" s="10">
        <v>91</v>
      </c>
      <c r="AE8" s="10">
        <v>0</v>
      </c>
      <c r="AF8" s="10">
        <v>0</v>
      </c>
      <c r="AG8" s="10">
        <v>0</v>
      </c>
      <c r="AH8" s="10">
        <f>SUMIF($D$7:$AG$7,"L",D8:AG8)</f>
        <v>484</v>
      </c>
      <c r="AI8" s="10">
        <f>SUMIF($D$7:$AG$7,"P",D8:AG8)</f>
        <v>192</v>
      </c>
    </row>
    <row r="9" spans="1:35" x14ac:dyDescent="0.25">
      <c r="A9" s="11"/>
      <c r="B9" s="27"/>
      <c r="C9" s="13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</row>
    <row r="10" spans="1:35" x14ac:dyDescent="0.25">
      <c r="A10" s="11" t="s">
        <v>11</v>
      </c>
      <c r="B10" s="14" t="s">
        <v>12</v>
      </c>
      <c r="C10" s="13"/>
      <c r="D10" s="10">
        <v>6</v>
      </c>
      <c r="E10" s="10">
        <v>2</v>
      </c>
      <c r="F10" s="10">
        <v>0</v>
      </c>
      <c r="G10" s="10">
        <v>44</v>
      </c>
      <c r="H10" s="10">
        <v>39</v>
      </c>
      <c r="I10" s="10">
        <v>0</v>
      </c>
      <c r="J10" s="10">
        <v>43</v>
      </c>
      <c r="K10" s="10">
        <v>0</v>
      </c>
      <c r="L10" s="10">
        <v>42</v>
      </c>
      <c r="M10" s="10">
        <v>0</v>
      </c>
      <c r="N10" s="10">
        <v>11</v>
      </c>
      <c r="O10" s="10">
        <v>0</v>
      </c>
      <c r="P10" s="10">
        <v>0</v>
      </c>
      <c r="Q10" s="10">
        <v>30</v>
      </c>
      <c r="R10" s="10">
        <v>7</v>
      </c>
      <c r="S10" s="10">
        <v>0</v>
      </c>
      <c r="T10" s="10">
        <v>0</v>
      </c>
      <c r="U10" s="10">
        <v>0</v>
      </c>
      <c r="V10" s="10">
        <v>10</v>
      </c>
      <c r="W10" s="10">
        <v>6</v>
      </c>
      <c r="X10" s="10">
        <v>0</v>
      </c>
      <c r="Y10" s="10">
        <v>36</v>
      </c>
      <c r="Z10" s="10">
        <v>34</v>
      </c>
      <c r="AA10" s="10">
        <v>0</v>
      </c>
      <c r="AB10" s="10">
        <v>0</v>
      </c>
      <c r="AC10" s="10">
        <v>18</v>
      </c>
      <c r="AD10" s="10">
        <v>14</v>
      </c>
      <c r="AE10" s="10">
        <v>0</v>
      </c>
      <c r="AF10" s="10">
        <v>0</v>
      </c>
      <c r="AG10" s="10">
        <v>0</v>
      </c>
      <c r="AH10" s="10">
        <f>SUMIF($D$7:$AG$7,"L",D10:AG10)</f>
        <v>206</v>
      </c>
      <c r="AI10" s="10">
        <f t="shared" ref="AI10:AI70" si="0">SUMIF($D$7:$AG$7,"P",D10:AG10)</f>
        <v>136</v>
      </c>
    </row>
    <row r="11" spans="1:35" x14ac:dyDescent="0.25">
      <c r="A11" s="11"/>
      <c r="B11" s="27"/>
      <c r="C11" s="13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</row>
    <row r="12" spans="1:35" x14ac:dyDescent="0.25">
      <c r="A12" s="11" t="s">
        <v>13</v>
      </c>
      <c r="B12" s="14" t="s">
        <v>14</v>
      </c>
      <c r="C12" s="13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</row>
    <row r="13" spans="1:35" x14ac:dyDescent="0.25">
      <c r="A13" s="11"/>
      <c r="B13" s="27" t="s">
        <v>15</v>
      </c>
      <c r="C13" s="13" t="s">
        <v>16</v>
      </c>
      <c r="D13" s="10">
        <v>0</v>
      </c>
      <c r="E13" s="10">
        <v>0</v>
      </c>
      <c r="F13" s="10">
        <v>0</v>
      </c>
      <c r="G13" s="10">
        <v>0</v>
      </c>
      <c r="H13" s="10">
        <v>0</v>
      </c>
      <c r="I13" s="10">
        <v>0</v>
      </c>
      <c r="J13" s="10">
        <v>0</v>
      </c>
      <c r="K13" s="10">
        <v>0</v>
      </c>
      <c r="L13" s="10">
        <v>0</v>
      </c>
      <c r="M13" s="10">
        <v>0</v>
      </c>
      <c r="N13" s="10">
        <v>0</v>
      </c>
      <c r="O13" s="10">
        <v>0</v>
      </c>
      <c r="P13" s="10">
        <v>30</v>
      </c>
      <c r="Q13" s="10">
        <v>30</v>
      </c>
      <c r="R13" s="10">
        <v>0</v>
      </c>
      <c r="S13" s="10">
        <v>0</v>
      </c>
      <c r="T13" s="10">
        <v>0</v>
      </c>
      <c r="U13" s="10">
        <v>0</v>
      </c>
      <c r="V13" s="10">
        <v>0</v>
      </c>
      <c r="W13" s="10">
        <v>0</v>
      </c>
      <c r="X13" s="10">
        <v>0</v>
      </c>
      <c r="Y13" s="10">
        <v>0</v>
      </c>
      <c r="Z13" s="10">
        <v>0</v>
      </c>
      <c r="AA13" s="10">
        <v>0</v>
      </c>
      <c r="AB13" s="10">
        <v>0</v>
      </c>
      <c r="AC13" s="10">
        <v>0</v>
      </c>
      <c r="AD13" s="10">
        <v>0</v>
      </c>
      <c r="AE13" s="10">
        <v>0</v>
      </c>
      <c r="AF13" s="10">
        <v>0</v>
      </c>
      <c r="AG13" s="10">
        <v>0</v>
      </c>
      <c r="AH13" s="10">
        <f t="shared" ref="AH13:AH70" si="1">SUMIF($D$7:$AG$7,"L",D13:AG13)</f>
        <v>30</v>
      </c>
      <c r="AI13" s="10">
        <f t="shared" si="0"/>
        <v>30</v>
      </c>
    </row>
    <row r="14" spans="1:35" x14ac:dyDescent="0.25">
      <c r="A14" s="11"/>
      <c r="B14" s="27" t="s">
        <v>17</v>
      </c>
      <c r="C14" s="13" t="s">
        <v>18</v>
      </c>
      <c r="D14" s="10">
        <v>107</v>
      </c>
      <c r="E14" s="10">
        <v>42</v>
      </c>
      <c r="F14" s="10">
        <v>0</v>
      </c>
      <c r="G14" s="10">
        <v>22</v>
      </c>
      <c r="H14" s="10">
        <v>24</v>
      </c>
      <c r="I14" s="10">
        <v>0</v>
      </c>
      <c r="J14" s="10">
        <v>15</v>
      </c>
      <c r="K14" s="10">
        <v>0</v>
      </c>
      <c r="L14" s="10">
        <v>0</v>
      </c>
      <c r="M14" s="10">
        <v>0</v>
      </c>
      <c r="N14" s="10">
        <v>20</v>
      </c>
      <c r="O14" s="10">
        <v>0</v>
      </c>
      <c r="P14" s="10">
        <v>0</v>
      </c>
      <c r="Q14" s="10">
        <v>13</v>
      </c>
      <c r="R14" s="10">
        <v>2</v>
      </c>
      <c r="S14" s="10">
        <v>0</v>
      </c>
      <c r="T14" s="10">
        <v>0</v>
      </c>
      <c r="U14" s="10">
        <v>0</v>
      </c>
      <c r="V14" s="10">
        <v>1</v>
      </c>
      <c r="W14" s="10">
        <v>1</v>
      </c>
      <c r="X14" s="10">
        <v>0</v>
      </c>
      <c r="Y14" s="10">
        <v>29</v>
      </c>
      <c r="Z14" s="10">
        <v>32</v>
      </c>
      <c r="AA14" s="10">
        <v>0</v>
      </c>
      <c r="AB14" s="10">
        <v>0</v>
      </c>
      <c r="AC14" s="10">
        <v>9</v>
      </c>
      <c r="AD14" s="10">
        <v>77</v>
      </c>
      <c r="AE14" s="10">
        <v>0</v>
      </c>
      <c r="AF14" s="10">
        <v>0</v>
      </c>
      <c r="AG14" s="10">
        <v>0</v>
      </c>
      <c r="AH14" s="10">
        <f t="shared" si="1"/>
        <v>278</v>
      </c>
      <c r="AI14" s="10">
        <f t="shared" si="0"/>
        <v>116</v>
      </c>
    </row>
    <row r="15" spans="1:35" x14ac:dyDescent="0.25">
      <c r="A15" s="11"/>
      <c r="B15" s="27" t="s">
        <v>19</v>
      </c>
      <c r="C15" s="13" t="s">
        <v>20</v>
      </c>
      <c r="D15" s="10">
        <v>0</v>
      </c>
      <c r="E15" s="10">
        <v>0</v>
      </c>
      <c r="F15" s="10">
        <v>0</v>
      </c>
      <c r="G15" s="10">
        <v>0</v>
      </c>
      <c r="H15" s="10">
        <v>0</v>
      </c>
      <c r="I15" s="10">
        <v>0</v>
      </c>
      <c r="J15" s="10">
        <v>0</v>
      </c>
      <c r="K15" s="10">
        <v>0</v>
      </c>
      <c r="L15" s="10">
        <v>0</v>
      </c>
      <c r="M15" s="10">
        <v>0</v>
      </c>
      <c r="N15" s="10">
        <v>0</v>
      </c>
      <c r="O15" s="10">
        <v>0</v>
      </c>
      <c r="P15" s="10">
        <v>13</v>
      </c>
      <c r="Q15" s="10">
        <v>13</v>
      </c>
      <c r="R15" s="10">
        <v>0</v>
      </c>
      <c r="S15" s="10">
        <v>0</v>
      </c>
      <c r="T15" s="10">
        <v>0</v>
      </c>
      <c r="U15" s="10">
        <v>0</v>
      </c>
      <c r="V15" s="10">
        <v>0</v>
      </c>
      <c r="W15" s="10">
        <v>0</v>
      </c>
      <c r="X15" s="10">
        <v>0</v>
      </c>
      <c r="Y15" s="10">
        <v>0</v>
      </c>
      <c r="Z15" s="10">
        <v>0</v>
      </c>
      <c r="AA15" s="10">
        <v>0</v>
      </c>
      <c r="AB15" s="10">
        <v>0</v>
      </c>
      <c r="AC15" s="10">
        <v>0</v>
      </c>
      <c r="AD15" s="10">
        <v>0</v>
      </c>
      <c r="AE15" s="10">
        <v>0</v>
      </c>
      <c r="AF15" s="10">
        <v>0</v>
      </c>
      <c r="AG15" s="10">
        <v>0</v>
      </c>
      <c r="AH15" s="10">
        <f t="shared" si="1"/>
        <v>13</v>
      </c>
      <c r="AI15" s="10">
        <f t="shared" si="0"/>
        <v>13</v>
      </c>
    </row>
    <row r="16" spans="1:35" x14ac:dyDescent="0.25">
      <c r="A16" s="11"/>
      <c r="B16" s="27"/>
      <c r="C16" s="13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</row>
    <row r="17" spans="1:35" x14ac:dyDescent="0.25">
      <c r="A17" s="11" t="s">
        <v>21</v>
      </c>
      <c r="B17" s="14" t="s">
        <v>22</v>
      </c>
      <c r="C17" s="13"/>
      <c r="D17" s="10">
        <v>111</v>
      </c>
      <c r="E17" s="10">
        <v>44</v>
      </c>
      <c r="F17" s="10">
        <v>0</v>
      </c>
      <c r="G17" s="10">
        <v>24</v>
      </c>
      <c r="H17" s="10">
        <v>32</v>
      </c>
      <c r="I17" s="10">
        <v>0</v>
      </c>
      <c r="J17" s="10">
        <v>15</v>
      </c>
      <c r="K17" s="10">
        <v>0</v>
      </c>
      <c r="L17" s="10">
        <v>9</v>
      </c>
      <c r="M17" s="10">
        <v>0</v>
      </c>
      <c r="N17" s="10">
        <v>16</v>
      </c>
      <c r="O17" s="10">
        <v>0</v>
      </c>
      <c r="P17" s="10">
        <v>0</v>
      </c>
      <c r="Q17" s="10">
        <v>3</v>
      </c>
      <c r="R17" s="10">
        <v>3</v>
      </c>
      <c r="S17" s="10">
        <v>0</v>
      </c>
      <c r="T17" s="10">
        <v>0</v>
      </c>
      <c r="U17" s="10">
        <v>0</v>
      </c>
      <c r="V17" s="10">
        <v>5</v>
      </c>
      <c r="W17" s="10">
        <v>0</v>
      </c>
      <c r="X17" s="10">
        <v>0</v>
      </c>
      <c r="Y17" s="10">
        <v>33</v>
      </c>
      <c r="Z17" s="10">
        <v>29</v>
      </c>
      <c r="AA17" s="10">
        <v>0</v>
      </c>
      <c r="AB17" s="10">
        <v>0</v>
      </c>
      <c r="AC17" s="10">
        <v>11</v>
      </c>
      <c r="AD17" s="10">
        <v>78</v>
      </c>
      <c r="AE17" s="10">
        <v>0</v>
      </c>
      <c r="AF17" s="10">
        <v>0</v>
      </c>
      <c r="AG17" s="10">
        <v>0</v>
      </c>
      <c r="AH17" s="10">
        <f t="shared" si="1"/>
        <v>298</v>
      </c>
      <c r="AI17" s="10">
        <f t="shared" si="0"/>
        <v>115</v>
      </c>
    </row>
    <row r="18" spans="1:35" x14ac:dyDescent="0.25">
      <c r="A18" s="11"/>
      <c r="B18" s="27" t="s">
        <v>15</v>
      </c>
      <c r="C18" s="13" t="s">
        <v>23</v>
      </c>
      <c r="D18" s="10">
        <v>1</v>
      </c>
      <c r="E18" s="10">
        <v>0</v>
      </c>
      <c r="F18" s="10">
        <v>0</v>
      </c>
      <c r="G18" s="10">
        <v>24</v>
      </c>
      <c r="H18" s="10">
        <v>32</v>
      </c>
      <c r="I18" s="10">
        <v>0</v>
      </c>
      <c r="J18" s="10">
        <v>13</v>
      </c>
      <c r="K18" s="10">
        <v>0</v>
      </c>
      <c r="L18" s="10">
        <v>9</v>
      </c>
      <c r="M18" s="10">
        <v>0</v>
      </c>
      <c r="N18" s="10">
        <v>16</v>
      </c>
      <c r="O18" s="10">
        <v>0</v>
      </c>
      <c r="P18" s="10">
        <v>0</v>
      </c>
      <c r="Q18" s="10">
        <v>2</v>
      </c>
      <c r="R18" s="10">
        <v>3</v>
      </c>
      <c r="S18" s="10">
        <v>0</v>
      </c>
      <c r="T18" s="10">
        <v>0</v>
      </c>
      <c r="U18" s="10">
        <v>0</v>
      </c>
      <c r="V18" s="10">
        <v>5</v>
      </c>
      <c r="W18" s="10">
        <v>0</v>
      </c>
      <c r="X18" s="10">
        <v>0</v>
      </c>
      <c r="Y18" s="10">
        <v>0</v>
      </c>
      <c r="Z18" s="10">
        <v>29</v>
      </c>
      <c r="AA18" s="10">
        <v>0</v>
      </c>
      <c r="AB18" s="10">
        <v>0</v>
      </c>
      <c r="AC18" s="10">
        <v>11</v>
      </c>
      <c r="AD18" s="10">
        <v>0</v>
      </c>
      <c r="AE18" s="10">
        <v>0</v>
      </c>
      <c r="AF18" s="10">
        <v>0</v>
      </c>
      <c r="AG18" s="10">
        <v>0</v>
      </c>
      <c r="AH18" s="10">
        <f t="shared" si="1"/>
        <v>108</v>
      </c>
      <c r="AI18" s="10">
        <f t="shared" si="0"/>
        <v>37</v>
      </c>
    </row>
    <row r="19" spans="1:35" x14ac:dyDescent="0.25">
      <c r="A19" s="11"/>
      <c r="B19" s="27" t="s">
        <v>17</v>
      </c>
      <c r="C19" s="13" t="s">
        <v>24</v>
      </c>
      <c r="D19" s="10">
        <v>0</v>
      </c>
      <c r="E19" s="10">
        <v>0</v>
      </c>
      <c r="F19" s="10">
        <v>0</v>
      </c>
      <c r="G19" s="10">
        <v>0</v>
      </c>
      <c r="H19" s="10">
        <v>0</v>
      </c>
      <c r="I19" s="10">
        <v>0</v>
      </c>
      <c r="J19" s="10">
        <v>0</v>
      </c>
      <c r="K19" s="10">
        <v>0</v>
      </c>
      <c r="L19" s="10">
        <v>0</v>
      </c>
      <c r="M19" s="10">
        <v>0</v>
      </c>
      <c r="N19" s="10">
        <v>0</v>
      </c>
      <c r="O19" s="10">
        <v>0</v>
      </c>
      <c r="P19" s="10">
        <v>0</v>
      </c>
      <c r="Q19" s="10">
        <v>0</v>
      </c>
      <c r="R19" s="10">
        <v>0</v>
      </c>
      <c r="S19" s="10">
        <v>0</v>
      </c>
      <c r="T19" s="10">
        <v>0</v>
      </c>
      <c r="U19" s="10">
        <v>0</v>
      </c>
      <c r="V19" s="10">
        <v>0</v>
      </c>
      <c r="W19" s="10">
        <v>0</v>
      </c>
      <c r="X19" s="10">
        <v>0</v>
      </c>
      <c r="Y19" s="10">
        <v>1</v>
      </c>
      <c r="Z19" s="10">
        <v>0</v>
      </c>
      <c r="AA19" s="10">
        <v>0</v>
      </c>
      <c r="AB19" s="10">
        <v>0</v>
      </c>
      <c r="AC19" s="10">
        <v>2</v>
      </c>
      <c r="AD19" s="10">
        <v>7</v>
      </c>
      <c r="AE19" s="10">
        <v>0</v>
      </c>
      <c r="AF19" s="10">
        <v>0</v>
      </c>
      <c r="AG19" s="10">
        <v>0</v>
      </c>
      <c r="AH19" s="10">
        <f t="shared" si="1"/>
        <v>7</v>
      </c>
      <c r="AI19" s="10">
        <f t="shared" si="0"/>
        <v>3</v>
      </c>
    </row>
    <row r="20" spans="1:35" x14ac:dyDescent="0.25">
      <c r="A20" s="11"/>
      <c r="B20" s="27" t="s">
        <v>19</v>
      </c>
      <c r="C20" s="13" t="s">
        <v>25</v>
      </c>
      <c r="D20" s="10">
        <v>0</v>
      </c>
      <c r="E20" s="10">
        <v>0</v>
      </c>
      <c r="F20" s="10">
        <v>0</v>
      </c>
      <c r="G20" s="10">
        <v>0</v>
      </c>
      <c r="H20" s="10">
        <v>0</v>
      </c>
      <c r="I20" s="10">
        <v>0</v>
      </c>
      <c r="J20" s="10">
        <v>0</v>
      </c>
      <c r="K20" s="10">
        <v>0</v>
      </c>
      <c r="L20" s="10">
        <v>0</v>
      </c>
      <c r="M20" s="10">
        <v>0</v>
      </c>
      <c r="N20" s="10">
        <v>0</v>
      </c>
      <c r="O20" s="10">
        <v>0</v>
      </c>
      <c r="P20" s="10">
        <v>0</v>
      </c>
      <c r="Q20" s="10">
        <v>0</v>
      </c>
      <c r="R20" s="10">
        <v>0</v>
      </c>
      <c r="S20" s="10">
        <v>0</v>
      </c>
      <c r="T20" s="10">
        <v>0</v>
      </c>
      <c r="U20" s="10">
        <v>0</v>
      </c>
      <c r="V20" s="10">
        <v>0</v>
      </c>
      <c r="W20" s="10">
        <v>0</v>
      </c>
      <c r="X20" s="10">
        <v>0</v>
      </c>
      <c r="Y20" s="10">
        <v>0</v>
      </c>
      <c r="Z20" s="10">
        <v>0</v>
      </c>
      <c r="AA20" s="10">
        <v>0</v>
      </c>
      <c r="AB20" s="10">
        <v>0</v>
      </c>
      <c r="AC20" s="10">
        <v>0</v>
      </c>
      <c r="AD20" s="10">
        <v>0</v>
      </c>
      <c r="AE20" s="10">
        <v>0</v>
      </c>
      <c r="AF20" s="10">
        <v>0</v>
      </c>
      <c r="AG20" s="10">
        <v>0</v>
      </c>
      <c r="AH20" s="10">
        <f t="shared" si="1"/>
        <v>0</v>
      </c>
      <c r="AI20" s="10">
        <f t="shared" si="0"/>
        <v>0</v>
      </c>
    </row>
    <row r="21" spans="1:35" x14ac:dyDescent="0.25">
      <c r="A21" s="11"/>
      <c r="B21" s="27" t="s">
        <v>26</v>
      </c>
      <c r="C21" s="13" t="s">
        <v>27</v>
      </c>
      <c r="D21" s="10">
        <v>1</v>
      </c>
      <c r="E21" s="10">
        <v>0</v>
      </c>
      <c r="F21" s="10">
        <v>0</v>
      </c>
      <c r="G21" s="10">
        <v>0</v>
      </c>
      <c r="H21" s="10">
        <v>0</v>
      </c>
      <c r="I21" s="10">
        <v>0</v>
      </c>
      <c r="J21" s="10">
        <v>0</v>
      </c>
      <c r="K21" s="10">
        <v>0</v>
      </c>
      <c r="L21" s="10">
        <v>0</v>
      </c>
      <c r="M21" s="10">
        <v>0</v>
      </c>
      <c r="N21" s="10">
        <v>0</v>
      </c>
      <c r="O21" s="10">
        <v>0</v>
      </c>
      <c r="P21" s="10">
        <v>0</v>
      </c>
      <c r="Q21" s="10">
        <v>0</v>
      </c>
      <c r="R21" s="10">
        <v>0</v>
      </c>
      <c r="S21" s="10">
        <v>0</v>
      </c>
      <c r="T21" s="10">
        <v>0</v>
      </c>
      <c r="U21" s="10">
        <v>0</v>
      </c>
      <c r="V21" s="10">
        <v>0</v>
      </c>
      <c r="W21" s="10">
        <v>0</v>
      </c>
      <c r="X21" s="10">
        <v>0</v>
      </c>
      <c r="Y21" s="10">
        <v>0</v>
      </c>
      <c r="Z21" s="10">
        <v>0</v>
      </c>
      <c r="AA21" s="10">
        <v>0</v>
      </c>
      <c r="AB21" s="10">
        <v>0</v>
      </c>
      <c r="AC21" s="10">
        <v>0</v>
      </c>
      <c r="AD21" s="10">
        <v>0</v>
      </c>
      <c r="AE21" s="10">
        <v>0</v>
      </c>
      <c r="AF21" s="10">
        <v>0</v>
      </c>
      <c r="AG21" s="10">
        <v>0</v>
      </c>
      <c r="AH21" s="10">
        <f t="shared" si="1"/>
        <v>1</v>
      </c>
      <c r="AI21" s="10">
        <f t="shared" si="0"/>
        <v>0</v>
      </c>
    </row>
    <row r="22" spans="1:35" x14ac:dyDescent="0.25">
      <c r="A22" s="11"/>
      <c r="B22" s="27" t="s">
        <v>28</v>
      </c>
      <c r="C22" s="13" t="s">
        <v>29</v>
      </c>
      <c r="D22" s="10">
        <v>0</v>
      </c>
      <c r="E22" s="10">
        <v>0</v>
      </c>
      <c r="F22" s="10">
        <v>0</v>
      </c>
      <c r="G22" s="10">
        <v>0</v>
      </c>
      <c r="H22" s="10">
        <v>0</v>
      </c>
      <c r="I22" s="10">
        <v>0</v>
      </c>
      <c r="J22" s="10">
        <v>0</v>
      </c>
      <c r="K22" s="10">
        <v>0</v>
      </c>
      <c r="L22" s="10">
        <v>0</v>
      </c>
      <c r="M22" s="10">
        <v>0</v>
      </c>
      <c r="N22" s="10">
        <v>0</v>
      </c>
      <c r="O22" s="10">
        <v>0</v>
      </c>
      <c r="P22" s="10">
        <v>0</v>
      </c>
      <c r="Q22" s="10">
        <v>0</v>
      </c>
      <c r="R22" s="10">
        <v>0</v>
      </c>
      <c r="S22" s="10">
        <v>0</v>
      </c>
      <c r="T22" s="10">
        <v>0</v>
      </c>
      <c r="U22" s="10">
        <v>0</v>
      </c>
      <c r="V22" s="10">
        <v>0</v>
      </c>
      <c r="W22" s="10">
        <v>0</v>
      </c>
      <c r="X22" s="10">
        <v>0</v>
      </c>
      <c r="Y22" s="10">
        <v>0</v>
      </c>
      <c r="Z22" s="10">
        <v>0</v>
      </c>
      <c r="AA22" s="10">
        <v>0</v>
      </c>
      <c r="AB22" s="10">
        <v>0</v>
      </c>
      <c r="AC22" s="10">
        <v>0</v>
      </c>
      <c r="AD22" s="10">
        <v>0</v>
      </c>
      <c r="AE22" s="10">
        <v>0</v>
      </c>
      <c r="AF22" s="10">
        <v>0</v>
      </c>
      <c r="AG22" s="10">
        <v>0</v>
      </c>
      <c r="AH22" s="10">
        <f t="shared" si="1"/>
        <v>0</v>
      </c>
      <c r="AI22" s="10">
        <f t="shared" si="0"/>
        <v>0</v>
      </c>
    </row>
    <row r="23" spans="1:35" x14ac:dyDescent="0.25">
      <c r="A23" s="11"/>
      <c r="B23" s="27" t="s">
        <v>28</v>
      </c>
      <c r="C23" s="13" t="s">
        <v>30</v>
      </c>
      <c r="D23" s="10">
        <v>109</v>
      </c>
      <c r="E23" s="10">
        <v>44</v>
      </c>
      <c r="F23" s="10">
        <v>0</v>
      </c>
      <c r="G23" s="10">
        <v>0</v>
      </c>
      <c r="H23" s="10">
        <v>0</v>
      </c>
      <c r="I23" s="10">
        <v>0</v>
      </c>
      <c r="J23" s="10">
        <v>2</v>
      </c>
      <c r="K23" s="10">
        <v>0</v>
      </c>
      <c r="L23" s="10">
        <v>0</v>
      </c>
      <c r="M23" s="10">
        <v>0</v>
      </c>
      <c r="N23" s="10">
        <v>0</v>
      </c>
      <c r="O23" s="10">
        <v>0</v>
      </c>
      <c r="P23" s="10">
        <v>0</v>
      </c>
      <c r="Q23" s="10">
        <v>1</v>
      </c>
      <c r="R23" s="10">
        <v>0</v>
      </c>
      <c r="S23" s="10">
        <v>0</v>
      </c>
      <c r="T23" s="10">
        <v>0</v>
      </c>
      <c r="U23" s="10">
        <v>0</v>
      </c>
      <c r="V23" s="10">
        <v>0</v>
      </c>
      <c r="W23" s="10">
        <v>0</v>
      </c>
      <c r="X23" s="10">
        <v>0</v>
      </c>
      <c r="Y23" s="10">
        <v>32</v>
      </c>
      <c r="Z23" s="10">
        <v>0</v>
      </c>
      <c r="AA23" s="10">
        <v>0</v>
      </c>
      <c r="AB23" s="10">
        <v>0</v>
      </c>
      <c r="AC23" s="10">
        <v>0</v>
      </c>
      <c r="AD23" s="10">
        <v>71</v>
      </c>
      <c r="AE23" s="10">
        <v>0</v>
      </c>
      <c r="AF23" s="10">
        <v>0</v>
      </c>
      <c r="AG23" s="10">
        <v>0</v>
      </c>
      <c r="AH23" s="10">
        <f t="shared" si="1"/>
        <v>182</v>
      </c>
      <c r="AI23" s="10">
        <f t="shared" si="0"/>
        <v>77</v>
      </c>
    </row>
    <row r="24" spans="1:35" x14ac:dyDescent="0.25">
      <c r="A24" s="11"/>
      <c r="B24" s="27"/>
      <c r="C24" s="13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</row>
    <row r="25" spans="1:35" x14ac:dyDescent="0.25">
      <c r="A25" s="11" t="s">
        <v>31</v>
      </c>
      <c r="B25" s="14" t="s">
        <v>32</v>
      </c>
      <c r="C25" s="13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</row>
    <row r="26" spans="1:35" x14ac:dyDescent="0.25">
      <c r="A26" s="11"/>
      <c r="B26" s="27" t="s">
        <v>15</v>
      </c>
      <c r="C26" s="13" t="s">
        <v>33</v>
      </c>
      <c r="D26" s="10">
        <v>0</v>
      </c>
      <c r="E26" s="10">
        <v>0</v>
      </c>
      <c r="F26" s="10">
        <v>0</v>
      </c>
      <c r="G26" s="10">
        <v>0</v>
      </c>
      <c r="H26" s="10">
        <v>0</v>
      </c>
      <c r="I26" s="10">
        <v>0</v>
      </c>
      <c r="J26" s="10">
        <v>0</v>
      </c>
      <c r="K26" s="10">
        <v>0</v>
      </c>
      <c r="L26" s="10">
        <v>0</v>
      </c>
      <c r="M26" s="10">
        <v>0</v>
      </c>
      <c r="N26" s="10">
        <v>0</v>
      </c>
      <c r="O26" s="10">
        <v>0</v>
      </c>
      <c r="P26" s="10">
        <v>0</v>
      </c>
      <c r="Q26" s="10">
        <v>0</v>
      </c>
      <c r="R26" s="10">
        <v>0</v>
      </c>
      <c r="S26" s="10">
        <v>0</v>
      </c>
      <c r="T26" s="10">
        <v>0</v>
      </c>
      <c r="U26" s="10">
        <v>0</v>
      </c>
      <c r="V26" s="10">
        <v>0</v>
      </c>
      <c r="W26" s="10">
        <v>0</v>
      </c>
      <c r="X26" s="10">
        <v>0</v>
      </c>
      <c r="Y26" s="10">
        <v>0</v>
      </c>
      <c r="Z26" s="10">
        <v>0</v>
      </c>
      <c r="AA26" s="10">
        <v>0</v>
      </c>
      <c r="AB26" s="10">
        <v>0</v>
      </c>
      <c r="AC26" s="10">
        <v>0</v>
      </c>
      <c r="AD26" s="10">
        <v>0</v>
      </c>
      <c r="AE26" s="10">
        <v>0</v>
      </c>
      <c r="AF26" s="10">
        <v>0</v>
      </c>
      <c r="AG26" s="10">
        <v>0</v>
      </c>
      <c r="AH26" s="10">
        <f t="shared" si="1"/>
        <v>0</v>
      </c>
      <c r="AI26" s="10">
        <f t="shared" si="0"/>
        <v>0</v>
      </c>
    </row>
    <row r="27" spans="1:35" x14ac:dyDescent="0.25">
      <c r="A27" s="11"/>
      <c r="B27" s="27" t="s">
        <v>17</v>
      </c>
      <c r="C27" s="13" t="s">
        <v>34</v>
      </c>
      <c r="D27" s="10">
        <v>0</v>
      </c>
      <c r="E27" s="10">
        <v>0</v>
      </c>
      <c r="F27" s="10">
        <v>0</v>
      </c>
      <c r="G27" s="10">
        <v>0</v>
      </c>
      <c r="H27" s="10">
        <v>0</v>
      </c>
      <c r="I27" s="10">
        <v>0</v>
      </c>
      <c r="J27" s="10">
        <v>0</v>
      </c>
      <c r="K27" s="10">
        <v>0</v>
      </c>
      <c r="L27" s="10">
        <v>0</v>
      </c>
      <c r="M27" s="10">
        <v>0</v>
      </c>
      <c r="N27" s="10">
        <v>0</v>
      </c>
      <c r="O27" s="10">
        <v>0</v>
      </c>
      <c r="P27" s="10">
        <v>0</v>
      </c>
      <c r="Q27" s="10">
        <v>0</v>
      </c>
      <c r="R27" s="10">
        <v>0</v>
      </c>
      <c r="S27" s="10">
        <v>0</v>
      </c>
      <c r="T27" s="10">
        <v>0</v>
      </c>
      <c r="U27" s="10">
        <v>0</v>
      </c>
      <c r="V27" s="10">
        <v>0</v>
      </c>
      <c r="W27" s="10">
        <v>0</v>
      </c>
      <c r="X27" s="10">
        <v>0</v>
      </c>
      <c r="Y27" s="10">
        <v>0</v>
      </c>
      <c r="Z27" s="10">
        <v>0</v>
      </c>
      <c r="AA27" s="10">
        <v>0</v>
      </c>
      <c r="AB27" s="10">
        <v>0</v>
      </c>
      <c r="AC27" s="10">
        <v>0</v>
      </c>
      <c r="AD27" s="10">
        <v>0</v>
      </c>
      <c r="AE27" s="10">
        <v>0</v>
      </c>
      <c r="AF27" s="10">
        <v>0</v>
      </c>
      <c r="AG27" s="10">
        <v>0</v>
      </c>
      <c r="AH27" s="10">
        <f t="shared" si="1"/>
        <v>0</v>
      </c>
      <c r="AI27" s="10">
        <f t="shared" si="0"/>
        <v>0</v>
      </c>
    </row>
    <row r="28" spans="1:35" x14ac:dyDescent="0.25">
      <c r="A28" s="11"/>
      <c r="B28" s="27"/>
      <c r="C28" s="13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</row>
    <row r="29" spans="1:35" x14ac:dyDescent="0.25">
      <c r="A29" s="11" t="s">
        <v>35</v>
      </c>
      <c r="B29" s="14" t="s">
        <v>36</v>
      </c>
      <c r="C29" s="13"/>
      <c r="D29" s="10">
        <v>2</v>
      </c>
      <c r="E29" s="10">
        <v>0</v>
      </c>
      <c r="F29" s="10">
        <v>0</v>
      </c>
      <c r="G29" s="10">
        <v>20</v>
      </c>
      <c r="H29" s="10">
        <v>31</v>
      </c>
      <c r="I29" s="10">
        <v>0</v>
      </c>
      <c r="J29" s="10">
        <v>43</v>
      </c>
      <c r="K29" s="10">
        <v>0</v>
      </c>
      <c r="L29" s="10">
        <v>33</v>
      </c>
      <c r="M29" s="10">
        <v>0</v>
      </c>
      <c r="N29" s="10">
        <v>15</v>
      </c>
      <c r="O29" s="10">
        <v>0</v>
      </c>
      <c r="P29" s="10">
        <v>0</v>
      </c>
      <c r="Q29" s="10">
        <v>40</v>
      </c>
      <c r="R29" s="10">
        <v>6</v>
      </c>
      <c r="S29" s="10">
        <v>0</v>
      </c>
      <c r="T29" s="10">
        <v>0</v>
      </c>
      <c r="U29" s="10">
        <v>0</v>
      </c>
      <c r="V29" s="10">
        <v>6</v>
      </c>
      <c r="W29" s="10">
        <v>7</v>
      </c>
      <c r="X29" s="10">
        <v>0</v>
      </c>
      <c r="Y29" s="10">
        <v>3</v>
      </c>
      <c r="Z29" s="10">
        <v>37</v>
      </c>
      <c r="AA29" s="10">
        <v>0</v>
      </c>
      <c r="AB29" s="10">
        <v>0</v>
      </c>
      <c r="AC29" s="10">
        <v>7</v>
      </c>
      <c r="AD29" s="10">
        <v>13</v>
      </c>
      <c r="AE29" s="10">
        <v>0</v>
      </c>
      <c r="AF29" s="10">
        <v>0</v>
      </c>
      <c r="AG29" s="10">
        <v>0</v>
      </c>
      <c r="AH29" s="10">
        <f t="shared" si="1"/>
        <v>186</v>
      </c>
      <c r="AI29" s="10">
        <f t="shared" si="0"/>
        <v>77</v>
      </c>
    </row>
    <row r="30" spans="1:35" x14ac:dyDescent="0.25">
      <c r="A30" s="11"/>
      <c r="B30" s="27"/>
      <c r="C30" s="13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</row>
    <row r="31" spans="1:35" x14ac:dyDescent="0.25">
      <c r="A31" s="11" t="s">
        <v>37</v>
      </c>
      <c r="B31" s="14" t="s">
        <v>38</v>
      </c>
      <c r="C31" s="13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</row>
    <row r="32" spans="1:35" x14ac:dyDescent="0.25">
      <c r="A32" s="11"/>
      <c r="B32" s="27" t="s">
        <v>39</v>
      </c>
      <c r="C32" s="13" t="s">
        <v>40</v>
      </c>
      <c r="D32" s="10">
        <v>248</v>
      </c>
      <c r="E32" s="10">
        <v>93</v>
      </c>
      <c r="F32" s="10">
        <v>0</v>
      </c>
      <c r="G32" s="10">
        <v>594</v>
      </c>
      <c r="H32" s="10">
        <v>1210</v>
      </c>
      <c r="I32" s="10">
        <v>0</v>
      </c>
      <c r="J32" s="10">
        <v>1239</v>
      </c>
      <c r="K32" s="10">
        <v>0</v>
      </c>
      <c r="L32" s="10">
        <v>1210</v>
      </c>
      <c r="M32" s="10">
        <v>0</v>
      </c>
      <c r="N32" s="10">
        <v>387</v>
      </c>
      <c r="O32" s="10">
        <v>0</v>
      </c>
      <c r="P32" s="10">
        <v>0</v>
      </c>
      <c r="Q32" s="10">
        <v>1061</v>
      </c>
      <c r="R32" s="10">
        <v>128</v>
      </c>
      <c r="S32" s="10">
        <v>0</v>
      </c>
      <c r="T32" s="10">
        <v>0</v>
      </c>
      <c r="U32" s="10">
        <v>0</v>
      </c>
      <c r="V32" s="10">
        <v>234</v>
      </c>
      <c r="W32" s="10">
        <v>209</v>
      </c>
      <c r="X32" s="10">
        <v>0</v>
      </c>
      <c r="Y32" s="10">
        <v>217</v>
      </c>
      <c r="Z32" s="10">
        <v>1073</v>
      </c>
      <c r="AA32" s="10">
        <v>0</v>
      </c>
      <c r="AB32" s="10">
        <v>0</v>
      </c>
      <c r="AC32" s="10">
        <v>245</v>
      </c>
      <c r="AD32" s="10">
        <v>552</v>
      </c>
      <c r="AE32" s="10">
        <v>0</v>
      </c>
      <c r="AF32" s="10">
        <v>0</v>
      </c>
      <c r="AG32" s="10">
        <v>0</v>
      </c>
      <c r="AH32" s="10">
        <f t="shared" si="1"/>
        <v>6281</v>
      </c>
      <c r="AI32" s="10">
        <f t="shared" si="0"/>
        <v>2419</v>
      </c>
    </row>
    <row r="33" spans="1:35" x14ac:dyDescent="0.25">
      <c r="A33" s="11"/>
      <c r="B33" s="27" t="s">
        <v>41</v>
      </c>
      <c r="C33" s="13" t="s">
        <v>42</v>
      </c>
      <c r="D33" s="10">
        <v>145</v>
      </c>
      <c r="E33" s="10">
        <v>51</v>
      </c>
      <c r="F33" s="10">
        <v>0</v>
      </c>
      <c r="G33" s="10">
        <v>566</v>
      </c>
      <c r="H33" s="10">
        <v>1510</v>
      </c>
      <c r="I33" s="10">
        <v>0</v>
      </c>
      <c r="J33" s="10">
        <v>1965</v>
      </c>
      <c r="K33" s="10">
        <v>0</v>
      </c>
      <c r="L33" s="10">
        <v>1573</v>
      </c>
      <c r="M33" s="10">
        <v>0</v>
      </c>
      <c r="N33" s="10">
        <v>301</v>
      </c>
      <c r="O33" s="10">
        <v>0</v>
      </c>
      <c r="P33" s="10">
        <v>0</v>
      </c>
      <c r="Q33" s="10">
        <v>1337</v>
      </c>
      <c r="R33" s="10">
        <v>312</v>
      </c>
      <c r="S33" s="10">
        <v>0</v>
      </c>
      <c r="T33" s="10">
        <v>0</v>
      </c>
      <c r="U33" s="10">
        <v>0</v>
      </c>
      <c r="V33" s="10">
        <v>412</v>
      </c>
      <c r="W33" s="10">
        <v>0</v>
      </c>
      <c r="X33" s="10">
        <v>0</v>
      </c>
      <c r="Y33" s="10">
        <v>189</v>
      </c>
      <c r="Z33" s="10">
        <v>1488</v>
      </c>
      <c r="AA33" s="10">
        <v>0</v>
      </c>
      <c r="AB33" s="10">
        <v>0</v>
      </c>
      <c r="AC33" s="10">
        <v>210</v>
      </c>
      <c r="AD33" s="10">
        <v>500</v>
      </c>
      <c r="AE33" s="10">
        <v>0</v>
      </c>
      <c r="AF33" s="10">
        <v>0</v>
      </c>
      <c r="AG33" s="10">
        <v>0</v>
      </c>
      <c r="AH33" s="10">
        <f t="shared" si="1"/>
        <v>8206</v>
      </c>
      <c r="AI33" s="10">
        <f t="shared" si="0"/>
        <v>2353</v>
      </c>
    </row>
    <row r="34" spans="1:35" x14ac:dyDescent="0.25">
      <c r="A34" s="11"/>
      <c r="B34" s="27"/>
      <c r="C34" s="13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</row>
    <row r="35" spans="1:35" x14ac:dyDescent="0.25">
      <c r="A35" s="11" t="s">
        <v>43</v>
      </c>
      <c r="B35" s="14" t="s">
        <v>44</v>
      </c>
      <c r="C35" s="13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</row>
    <row r="36" spans="1:35" x14ac:dyDescent="0.25">
      <c r="A36" s="11"/>
      <c r="B36" s="27" t="s">
        <v>15</v>
      </c>
      <c r="C36" s="13" t="s">
        <v>45</v>
      </c>
      <c r="D36" s="10">
        <v>7</v>
      </c>
      <c r="E36" s="10">
        <v>0</v>
      </c>
      <c r="F36" s="10">
        <v>0</v>
      </c>
      <c r="G36" s="10">
        <v>566</v>
      </c>
      <c r="H36" s="10">
        <v>1510</v>
      </c>
      <c r="I36" s="10">
        <v>0</v>
      </c>
      <c r="J36" s="10">
        <v>1384</v>
      </c>
      <c r="K36" s="10">
        <v>0</v>
      </c>
      <c r="L36" s="10">
        <v>1573</v>
      </c>
      <c r="M36" s="10">
        <v>0</v>
      </c>
      <c r="N36" s="10">
        <v>301</v>
      </c>
      <c r="O36" s="10">
        <v>0</v>
      </c>
      <c r="P36" s="10">
        <v>0</v>
      </c>
      <c r="Q36" s="10">
        <v>1287</v>
      </c>
      <c r="R36" s="10">
        <v>312</v>
      </c>
      <c r="S36" s="10">
        <v>0</v>
      </c>
      <c r="T36" s="10">
        <v>0</v>
      </c>
      <c r="U36" s="10">
        <v>0</v>
      </c>
      <c r="V36" s="10">
        <v>412</v>
      </c>
      <c r="W36" s="10">
        <v>0</v>
      </c>
      <c r="X36" s="10">
        <v>0</v>
      </c>
      <c r="Y36" s="10">
        <v>1</v>
      </c>
      <c r="Z36" s="10">
        <v>1488</v>
      </c>
      <c r="AA36" s="10">
        <v>0</v>
      </c>
      <c r="AB36" s="10">
        <v>0</v>
      </c>
      <c r="AC36" s="10">
        <v>210</v>
      </c>
      <c r="AD36" s="10">
        <v>30</v>
      </c>
      <c r="AE36" s="10">
        <v>0</v>
      </c>
      <c r="AF36" s="10">
        <v>0</v>
      </c>
      <c r="AG36" s="10">
        <v>0</v>
      </c>
      <c r="AH36" s="10">
        <f t="shared" si="1"/>
        <v>7017</v>
      </c>
      <c r="AI36" s="10">
        <f t="shared" si="0"/>
        <v>2064</v>
      </c>
    </row>
    <row r="37" spans="1:35" x14ac:dyDescent="0.25">
      <c r="A37" s="11"/>
      <c r="B37" s="27" t="s">
        <v>17</v>
      </c>
      <c r="C37" s="13" t="s">
        <v>46</v>
      </c>
      <c r="D37" s="10">
        <v>138</v>
      </c>
      <c r="E37" s="10">
        <v>51</v>
      </c>
      <c r="F37" s="10">
        <v>0</v>
      </c>
      <c r="G37" s="10">
        <v>0</v>
      </c>
      <c r="H37" s="10">
        <v>0</v>
      </c>
      <c r="I37" s="10">
        <v>0</v>
      </c>
      <c r="J37" s="10">
        <v>581</v>
      </c>
      <c r="K37" s="10">
        <v>0</v>
      </c>
      <c r="L37" s="10">
        <v>0</v>
      </c>
      <c r="M37" s="10">
        <v>0</v>
      </c>
      <c r="N37" s="10">
        <v>0</v>
      </c>
      <c r="O37" s="10">
        <v>0</v>
      </c>
      <c r="P37" s="10">
        <v>0</v>
      </c>
      <c r="Q37" s="10">
        <v>50</v>
      </c>
      <c r="R37" s="10">
        <v>0</v>
      </c>
      <c r="S37" s="10">
        <v>0</v>
      </c>
      <c r="T37" s="10">
        <v>0</v>
      </c>
      <c r="U37" s="10">
        <v>0</v>
      </c>
      <c r="V37" s="10">
        <v>0</v>
      </c>
      <c r="W37" s="10">
        <v>0</v>
      </c>
      <c r="X37" s="10">
        <v>0</v>
      </c>
      <c r="Y37" s="10">
        <v>188</v>
      </c>
      <c r="Z37" s="10">
        <v>0</v>
      </c>
      <c r="AA37" s="10">
        <v>0</v>
      </c>
      <c r="AB37" s="10">
        <v>0</v>
      </c>
      <c r="AC37" s="10">
        <v>0</v>
      </c>
      <c r="AD37" s="10">
        <v>470</v>
      </c>
      <c r="AE37" s="10">
        <v>0</v>
      </c>
      <c r="AF37" s="10">
        <v>0</v>
      </c>
      <c r="AG37" s="10">
        <v>0</v>
      </c>
      <c r="AH37" s="10">
        <f t="shared" si="1"/>
        <v>1189</v>
      </c>
      <c r="AI37" s="10">
        <f t="shared" si="0"/>
        <v>289</v>
      </c>
    </row>
    <row r="38" spans="1:35" x14ac:dyDescent="0.25">
      <c r="A38" s="11"/>
      <c r="B38" s="27"/>
      <c r="C38" s="13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</row>
    <row r="39" spans="1:35" x14ac:dyDescent="0.25">
      <c r="A39" s="11" t="s">
        <v>47</v>
      </c>
      <c r="B39" s="14" t="s">
        <v>48</v>
      </c>
      <c r="C39" s="13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</row>
    <row r="40" spans="1:35" x14ac:dyDescent="0.25">
      <c r="A40" s="11"/>
      <c r="B40" s="27" t="s">
        <v>15</v>
      </c>
      <c r="C40" s="13" t="s">
        <v>49</v>
      </c>
      <c r="D40" s="10">
        <v>0</v>
      </c>
      <c r="E40" s="10">
        <v>0</v>
      </c>
      <c r="F40" s="10">
        <v>0</v>
      </c>
      <c r="G40" s="10">
        <v>0</v>
      </c>
      <c r="H40" s="10">
        <v>0</v>
      </c>
      <c r="I40" s="10">
        <v>0</v>
      </c>
      <c r="J40" s="10">
        <v>0</v>
      </c>
      <c r="K40" s="10">
        <v>0</v>
      </c>
      <c r="L40" s="10">
        <v>0</v>
      </c>
      <c r="M40" s="10">
        <v>0</v>
      </c>
      <c r="N40" s="10">
        <v>0</v>
      </c>
      <c r="O40" s="10">
        <v>0</v>
      </c>
      <c r="P40" s="10">
        <v>0</v>
      </c>
      <c r="Q40" s="10">
        <v>0</v>
      </c>
      <c r="R40" s="10">
        <v>0</v>
      </c>
      <c r="S40" s="10">
        <v>0</v>
      </c>
      <c r="T40" s="10">
        <v>0</v>
      </c>
      <c r="U40" s="10">
        <v>0</v>
      </c>
      <c r="V40" s="10">
        <v>0</v>
      </c>
      <c r="W40" s="10">
        <v>0</v>
      </c>
      <c r="X40" s="10">
        <v>0</v>
      </c>
      <c r="Y40" s="10">
        <v>0</v>
      </c>
      <c r="Z40" s="10">
        <v>0</v>
      </c>
      <c r="AA40" s="10">
        <v>0</v>
      </c>
      <c r="AB40" s="10">
        <v>0</v>
      </c>
      <c r="AC40" s="10">
        <v>0</v>
      </c>
      <c r="AD40" s="10">
        <v>0</v>
      </c>
      <c r="AE40" s="10">
        <v>0</v>
      </c>
      <c r="AF40" s="10">
        <v>0</v>
      </c>
      <c r="AG40" s="10">
        <v>0</v>
      </c>
      <c r="AH40" s="10">
        <f t="shared" si="1"/>
        <v>0</v>
      </c>
      <c r="AI40" s="10">
        <f t="shared" si="0"/>
        <v>0</v>
      </c>
    </row>
    <row r="41" spans="1:35" x14ac:dyDescent="0.25">
      <c r="A41" s="11"/>
      <c r="B41" s="27" t="s">
        <v>17</v>
      </c>
      <c r="C41" s="13" t="s">
        <v>50</v>
      </c>
      <c r="D41" s="10">
        <v>0</v>
      </c>
      <c r="E41" s="10">
        <v>0</v>
      </c>
      <c r="F41" s="10">
        <v>0</v>
      </c>
      <c r="G41" s="10">
        <v>0</v>
      </c>
      <c r="H41" s="10">
        <v>0</v>
      </c>
      <c r="I41" s="10">
        <v>0</v>
      </c>
      <c r="J41" s="10">
        <v>0</v>
      </c>
      <c r="K41" s="10">
        <v>0</v>
      </c>
      <c r="L41" s="10">
        <v>0</v>
      </c>
      <c r="M41" s="10">
        <v>0</v>
      </c>
      <c r="N41" s="10">
        <v>0</v>
      </c>
      <c r="O41" s="10">
        <v>0</v>
      </c>
      <c r="P41" s="10">
        <v>0</v>
      </c>
      <c r="Q41" s="10">
        <v>0</v>
      </c>
      <c r="R41" s="10">
        <v>9</v>
      </c>
      <c r="S41" s="10">
        <v>0</v>
      </c>
      <c r="T41" s="10">
        <v>0</v>
      </c>
      <c r="U41" s="10">
        <v>0</v>
      </c>
      <c r="V41" s="10">
        <v>0</v>
      </c>
      <c r="W41" s="10">
        <v>0</v>
      </c>
      <c r="X41" s="10">
        <v>0</v>
      </c>
      <c r="Y41" s="10">
        <v>0</v>
      </c>
      <c r="Z41" s="10">
        <v>0</v>
      </c>
      <c r="AA41" s="10">
        <v>0</v>
      </c>
      <c r="AB41" s="10">
        <v>0</v>
      </c>
      <c r="AC41" s="10">
        <v>0</v>
      </c>
      <c r="AD41" s="10">
        <v>0</v>
      </c>
      <c r="AE41" s="10">
        <v>0</v>
      </c>
      <c r="AF41" s="10">
        <v>0</v>
      </c>
      <c r="AG41" s="10">
        <v>0</v>
      </c>
      <c r="AH41" s="10">
        <f t="shared" si="1"/>
        <v>9</v>
      </c>
      <c r="AI41" s="10">
        <f t="shared" si="0"/>
        <v>0</v>
      </c>
    </row>
    <row r="42" spans="1:35" x14ac:dyDescent="0.25">
      <c r="A42" s="11"/>
      <c r="B42" s="27" t="s">
        <v>19</v>
      </c>
      <c r="C42" s="13" t="s">
        <v>51</v>
      </c>
      <c r="D42" s="10">
        <v>0</v>
      </c>
      <c r="E42" s="10">
        <v>0</v>
      </c>
      <c r="F42" s="10">
        <v>0</v>
      </c>
      <c r="G42" s="10">
        <v>0</v>
      </c>
      <c r="H42" s="10">
        <v>0</v>
      </c>
      <c r="I42" s="10">
        <v>0</v>
      </c>
      <c r="J42" s="10">
        <v>0</v>
      </c>
      <c r="K42" s="10">
        <v>0</v>
      </c>
      <c r="L42" s="10">
        <v>0</v>
      </c>
      <c r="M42" s="10">
        <v>0</v>
      </c>
      <c r="N42" s="10">
        <v>0</v>
      </c>
      <c r="O42" s="10">
        <v>0</v>
      </c>
      <c r="P42" s="10">
        <v>0</v>
      </c>
      <c r="Q42" s="10">
        <v>0</v>
      </c>
      <c r="R42" s="10">
        <v>0</v>
      </c>
      <c r="S42" s="10">
        <v>0</v>
      </c>
      <c r="T42" s="10">
        <v>0</v>
      </c>
      <c r="U42" s="10">
        <v>0</v>
      </c>
      <c r="V42" s="10">
        <v>0</v>
      </c>
      <c r="W42" s="10">
        <v>0</v>
      </c>
      <c r="X42" s="10">
        <v>0</v>
      </c>
      <c r="Y42" s="10">
        <v>0</v>
      </c>
      <c r="Z42" s="10">
        <v>0</v>
      </c>
      <c r="AA42" s="10">
        <v>0</v>
      </c>
      <c r="AB42" s="10">
        <v>0</v>
      </c>
      <c r="AC42" s="10">
        <v>0</v>
      </c>
      <c r="AD42" s="10">
        <v>0</v>
      </c>
      <c r="AE42" s="10">
        <v>0</v>
      </c>
      <c r="AF42" s="10">
        <v>0</v>
      </c>
      <c r="AG42" s="10">
        <v>0</v>
      </c>
      <c r="AH42" s="10">
        <f t="shared" si="1"/>
        <v>0</v>
      </c>
      <c r="AI42" s="10">
        <f t="shared" si="0"/>
        <v>0</v>
      </c>
    </row>
    <row r="43" spans="1:35" x14ac:dyDescent="0.25">
      <c r="A43" s="11"/>
      <c r="B43" s="27" t="s">
        <v>26</v>
      </c>
      <c r="C43" s="13" t="s">
        <v>52</v>
      </c>
      <c r="D43" s="10">
        <v>2</v>
      </c>
      <c r="E43" s="10">
        <v>0</v>
      </c>
      <c r="F43" s="10">
        <v>0</v>
      </c>
      <c r="G43" s="10">
        <v>0</v>
      </c>
      <c r="H43" s="10">
        <v>0</v>
      </c>
      <c r="I43" s="10">
        <v>0</v>
      </c>
      <c r="J43" s="10">
        <v>0</v>
      </c>
      <c r="K43" s="10">
        <v>0</v>
      </c>
      <c r="L43" s="10">
        <v>0</v>
      </c>
      <c r="M43" s="10">
        <v>0</v>
      </c>
      <c r="N43" s="10">
        <v>3</v>
      </c>
      <c r="O43" s="10">
        <v>0</v>
      </c>
      <c r="P43" s="10">
        <v>0</v>
      </c>
      <c r="Q43" s="10">
        <v>0</v>
      </c>
      <c r="R43" s="10">
        <v>0</v>
      </c>
      <c r="S43" s="10">
        <v>0</v>
      </c>
      <c r="T43" s="10">
        <v>0</v>
      </c>
      <c r="U43" s="10">
        <v>0</v>
      </c>
      <c r="V43" s="10">
        <v>0</v>
      </c>
      <c r="W43" s="10">
        <v>0</v>
      </c>
      <c r="X43" s="10">
        <v>0</v>
      </c>
      <c r="Y43" s="10">
        <v>0</v>
      </c>
      <c r="Z43" s="10">
        <v>0</v>
      </c>
      <c r="AA43" s="10">
        <v>0</v>
      </c>
      <c r="AB43" s="10">
        <v>0</v>
      </c>
      <c r="AC43" s="10">
        <v>1</v>
      </c>
      <c r="AD43" s="10">
        <v>0</v>
      </c>
      <c r="AE43" s="10">
        <v>0</v>
      </c>
      <c r="AF43" s="10">
        <v>0</v>
      </c>
      <c r="AG43" s="10">
        <v>0</v>
      </c>
      <c r="AH43" s="10">
        <f t="shared" si="1"/>
        <v>5</v>
      </c>
      <c r="AI43" s="10">
        <f t="shared" si="0"/>
        <v>1</v>
      </c>
    </row>
    <row r="44" spans="1:35" x14ac:dyDescent="0.25">
      <c r="A44" s="11"/>
      <c r="B44" s="27" t="s">
        <v>28</v>
      </c>
      <c r="C44" s="13" t="s">
        <v>53</v>
      </c>
      <c r="D44" s="10">
        <v>2</v>
      </c>
      <c r="E44" s="10">
        <v>0</v>
      </c>
      <c r="F44" s="10">
        <v>0</v>
      </c>
      <c r="G44" s="10">
        <v>1</v>
      </c>
      <c r="H44" s="10">
        <v>4</v>
      </c>
      <c r="I44" s="10">
        <v>0</v>
      </c>
      <c r="J44" s="10">
        <v>0</v>
      </c>
      <c r="K44" s="10">
        <v>0</v>
      </c>
      <c r="L44" s="10">
        <v>0</v>
      </c>
      <c r="M44" s="10">
        <v>0</v>
      </c>
      <c r="N44" s="10">
        <v>0</v>
      </c>
      <c r="O44" s="10">
        <v>0</v>
      </c>
      <c r="P44" s="10">
        <v>0</v>
      </c>
      <c r="Q44" s="10">
        <v>0</v>
      </c>
      <c r="R44" s="10">
        <v>0</v>
      </c>
      <c r="S44" s="10">
        <v>0</v>
      </c>
      <c r="T44" s="10">
        <v>0</v>
      </c>
      <c r="U44" s="10">
        <v>0</v>
      </c>
      <c r="V44" s="10">
        <v>0</v>
      </c>
      <c r="W44" s="10">
        <v>0</v>
      </c>
      <c r="X44" s="10">
        <v>0</v>
      </c>
      <c r="Y44" s="10">
        <v>0</v>
      </c>
      <c r="Z44" s="10">
        <v>0</v>
      </c>
      <c r="AA44" s="10">
        <v>0</v>
      </c>
      <c r="AB44" s="10">
        <v>0</v>
      </c>
      <c r="AC44" s="10">
        <v>0</v>
      </c>
      <c r="AD44" s="10">
        <v>1</v>
      </c>
      <c r="AE44" s="10">
        <v>0</v>
      </c>
      <c r="AF44" s="10">
        <v>0</v>
      </c>
      <c r="AG44" s="10">
        <v>0</v>
      </c>
      <c r="AH44" s="10">
        <f t="shared" si="1"/>
        <v>7</v>
      </c>
      <c r="AI44" s="10">
        <f t="shared" si="0"/>
        <v>1</v>
      </c>
    </row>
    <row r="45" spans="1:35" x14ac:dyDescent="0.25">
      <c r="A45" s="11"/>
      <c r="B45" s="27" t="s">
        <v>54</v>
      </c>
      <c r="C45" s="13" t="s">
        <v>55</v>
      </c>
      <c r="D45" s="10">
        <v>8</v>
      </c>
      <c r="E45" s="10">
        <v>1</v>
      </c>
      <c r="F45" s="10">
        <v>0</v>
      </c>
      <c r="G45" s="10">
        <v>0</v>
      </c>
      <c r="H45" s="10">
        <v>0</v>
      </c>
      <c r="I45" s="10">
        <v>0</v>
      </c>
      <c r="J45" s="10">
        <v>0</v>
      </c>
      <c r="K45" s="10">
        <v>0</v>
      </c>
      <c r="L45" s="10">
        <v>0</v>
      </c>
      <c r="M45" s="10">
        <v>0</v>
      </c>
      <c r="N45" s="10">
        <v>9</v>
      </c>
      <c r="O45" s="10">
        <v>0</v>
      </c>
      <c r="P45" s="10">
        <v>0</v>
      </c>
      <c r="Q45" s="10">
        <v>0</v>
      </c>
      <c r="R45" s="10">
        <v>0</v>
      </c>
      <c r="S45" s="10">
        <v>0</v>
      </c>
      <c r="T45" s="10">
        <v>0</v>
      </c>
      <c r="U45" s="10">
        <v>0</v>
      </c>
      <c r="V45" s="10">
        <v>0</v>
      </c>
      <c r="W45" s="10">
        <v>0</v>
      </c>
      <c r="X45" s="10">
        <v>0</v>
      </c>
      <c r="Y45" s="10">
        <v>0</v>
      </c>
      <c r="Z45" s="10">
        <v>0</v>
      </c>
      <c r="AA45" s="10">
        <v>0</v>
      </c>
      <c r="AB45" s="10">
        <v>0</v>
      </c>
      <c r="AC45" s="10">
        <v>5</v>
      </c>
      <c r="AD45" s="10">
        <v>0</v>
      </c>
      <c r="AE45" s="10">
        <v>0</v>
      </c>
      <c r="AF45" s="10">
        <v>0</v>
      </c>
      <c r="AG45" s="10">
        <v>0</v>
      </c>
      <c r="AH45" s="10">
        <f t="shared" si="1"/>
        <v>17</v>
      </c>
      <c r="AI45" s="10">
        <f t="shared" si="0"/>
        <v>6</v>
      </c>
    </row>
    <row r="46" spans="1:35" x14ac:dyDescent="0.25">
      <c r="A46" s="11"/>
      <c r="B46" s="27" t="s">
        <v>56</v>
      </c>
      <c r="C46" s="13" t="s">
        <v>57</v>
      </c>
      <c r="D46" s="10">
        <v>11</v>
      </c>
      <c r="E46" s="10">
        <v>6</v>
      </c>
      <c r="F46" s="10">
        <v>0</v>
      </c>
      <c r="G46" s="10">
        <v>0</v>
      </c>
      <c r="H46" s="10">
        <v>1</v>
      </c>
      <c r="I46" s="10">
        <v>0</v>
      </c>
      <c r="J46" s="10">
        <v>0</v>
      </c>
      <c r="K46" s="10">
        <v>0</v>
      </c>
      <c r="L46" s="10">
        <v>0</v>
      </c>
      <c r="M46" s="10">
        <v>0</v>
      </c>
      <c r="N46" s="10">
        <v>17</v>
      </c>
      <c r="O46" s="10">
        <v>0</v>
      </c>
      <c r="P46" s="10">
        <v>0</v>
      </c>
      <c r="Q46" s="10">
        <v>0</v>
      </c>
      <c r="R46" s="10">
        <v>0</v>
      </c>
      <c r="S46" s="10">
        <v>0</v>
      </c>
      <c r="T46" s="10">
        <v>0</v>
      </c>
      <c r="U46" s="10">
        <v>0</v>
      </c>
      <c r="V46" s="10">
        <v>0</v>
      </c>
      <c r="W46" s="10">
        <v>0</v>
      </c>
      <c r="X46" s="10">
        <v>0</v>
      </c>
      <c r="Y46" s="10">
        <v>0</v>
      </c>
      <c r="Z46" s="10">
        <v>0</v>
      </c>
      <c r="AA46" s="10">
        <v>0</v>
      </c>
      <c r="AB46" s="10">
        <v>0</v>
      </c>
      <c r="AC46" s="10">
        <v>9</v>
      </c>
      <c r="AD46" s="10">
        <v>0</v>
      </c>
      <c r="AE46" s="10">
        <v>0</v>
      </c>
      <c r="AF46" s="10">
        <v>0</v>
      </c>
      <c r="AG46" s="10">
        <v>0</v>
      </c>
      <c r="AH46" s="10">
        <f t="shared" si="1"/>
        <v>29</v>
      </c>
      <c r="AI46" s="10">
        <f t="shared" si="0"/>
        <v>15</v>
      </c>
    </row>
    <row r="47" spans="1:35" x14ac:dyDescent="0.25">
      <c r="A47" s="11"/>
      <c r="B47" s="27" t="s">
        <v>58</v>
      </c>
      <c r="C47" s="13" t="s">
        <v>59</v>
      </c>
      <c r="D47" s="10">
        <v>53</v>
      </c>
      <c r="E47" s="10">
        <v>31</v>
      </c>
      <c r="F47" s="10">
        <v>0</v>
      </c>
      <c r="G47" s="10">
        <v>37</v>
      </c>
      <c r="H47" s="10">
        <v>39</v>
      </c>
      <c r="I47" s="10">
        <v>0</v>
      </c>
      <c r="J47" s="10">
        <v>22</v>
      </c>
      <c r="K47" s="10">
        <v>0</v>
      </c>
      <c r="L47" s="10">
        <v>15</v>
      </c>
      <c r="M47" s="10">
        <v>0</v>
      </c>
      <c r="N47" s="10">
        <v>1</v>
      </c>
      <c r="O47" s="10">
        <v>0</v>
      </c>
      <c r="P47" s="10">
        <v>0</v>
      </c>
      <c r="Q47" s="10">
        <v>21</v>
      </c>
      <c r="R47" s="10">
        <v>9</v>
      </c>
      <c r="S47" s="10">
        <v>0</v>
      </c>
      <c r="T47" s="10">
        <v>0</v>
      </c>
      <c r="U47" s="10">
        <v>0</v>
      </c>
      <c r="V47" s="10">
        <v>4</v>
      </c>
      <c r="W47" s="10">
        <v>7</v>
      </c>
      <c r="X47" s="10">
        <v>0</v>
      </c>
      <c r="Y47" s="10">
        <v>30</v>
      </c>
      <c r="Z47" s="10">
        <v>60</v>
      </c>
      <c r="AA47" s="10">
        <v>0</v>
      </c>
      <c r="AB47" s="10">
        <v>0</v>
      </c>
      <c r="AC47" s="10">
        <v>3</v>
      </c>
      <c r="AD47" s="10">
        <v>57</v>
      </c>
      <c r="AE47" s="10">
        <v>0</v>
      </c>
      <c r="AF47" s="10">
        <v>0</v>
      </c>
      <c r="AG47" s="10">
        <v>0</v>
      </c>
      <c r="AH47" s="10">
        <f t="shared" si="1"/>
        <v>260</v>
      </c>
      <c r="AI47" s="10">
        <f t="shared" si="0"/>
        <v>129</v>
      </c>
    </row>
    <row r="48" spans="1:35" x14ac:dyDescent="0.25">
      <c r="A48" s="11"/>
      <c r="B48" s="27" t="s">
        <v>60</v>
      </c>
      <c r="C48" s="13" t="s">
        <v>61</v>
      </c>
      <c r="D48" s="10">
        <v>37</v>
      </c>
      <c r="E48" s="10">
        <v>6</v>
      </c>
      <c r="F48" s="10">
        <v>0</v>
      </c>
      <c r="G48" s="10">
        <v>6</v>
      </c>
      <c r="H48" s="10">
        <v>19</v>
      </c>
      <c r="I48" s="10">
        <v>0</v>
      </c>
      <c r="J48" s="10">
        <v>36</v>
      </c>
      <c r="K48" s="10">
        <v>0</v>
      </c>
      <c r="L48" s="10">
        <v>27</v>
      </c>
      <c r="M48" s="10">
        <v>0</v>
      </c>
      <c r="N48" s="10">
        <v>1</v>
      </c>
      <c r="O48" s="10">
        <v>0</v>
      </c>
      <c r="P48" s="10">
        <v>0</v>
      </c>
      <c r="Q48" s="10">
        <v>22</v>
      </c>
      <c r="R48" s="10">
        <v>0</v>
      </c>
      <c r="S48" s="10">
        <v>0</v>
      </c>
      <c r="T48" s="10">
        <v>0</v>
      </c>
      <c r="U48" s="10">
        <v>0</v>
      </c>
      <c r="V48" s="10">
        <v>7</v>
      </c>
      <c r="W48" s="10">
        <v>0</v>
      </c>
      <c r="X48" s="10">
        <v>0</v>
      </c>
      <c r="Y48" s="10">
        <v>6</v>
      </c>
      <c r="Z48" s="10">
        <v>6</v>
      </c>
      <c r="AA48" s="10">
        <v>0</v>
      </c>
      <c r="AB48" s="10">
        <v>0</v>
      </c>
      <c r="AC48" s="10">
        <v>0</v>
      </c>
      <c r="AD48" s="10">
        <v>33</v>
      </c>
      <c r="AE48" s="10">
        <v>0</v>
      </c>
      <c r="AF48" s="10">
        <v>0</v>
      </c>
      <c r="AG48" s="10">
        <v>0</v>
      </c>
      <c r="AH48" s="10">
        <f t="shared" si="1"/>
        <v>166</v>
      </c>
      <c r="AI48" s="10">
        <f t="shared" si="0"/>
        <v>40</v>
      </c>
    </row>
    <row r="49" spans="1:35" x14ac:dyDescent="0.25">
      <c r="A49" s="11"/>
      <c r="B49" s="27"/>
      <c r="C49" s="13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</row>
    <row r="50" spans="1:35" x14ac:dyDescent="0.25">
      <c r="A50" s="11" t="s">
        <v>62</v>
      </c>
      <c r="B50" s="14" t="s">
        <v>63</v>
      </c>
      <c r="C50" s="13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</row>
    <row r="51" spans="1:35" x14ac:dyDescent="0.25">
      <c r="A51" s="11"/>
      <c r="B51" s="27" t="s">
        <v>15</v>
      </c>
      <c r="C51" s="13" t="s">
        <v>64</v>
      </c>
      <c r="D51" s="10">
        <v>37</v>
      </c>
      <c r="E51" s="10">
        <v>21</v>
      </c>
      <c r="F51" s="10">
        <v>0</v>
      </c>
      <c r="G51" s="10">
        <v>9</v>
      </c>
      <c r="H51" s="10">
        <v>20</v>
      </c>
      <c r="I51" s="10">
        <v>0</v>
      </c>
      <c r="J51" s="10">
        <v>18</v>
      </c>
      <c r="K51" s="10">
        <v>0</v>
      </c>
      <c r="L51" s="10">
        <v>27</v>
      </c>
      <c r="M51" s="10">
        <v>0</v>
      </c>
      <c r="N51" s="10">
        <v>17</v>
      </c>
      <c r="O51" s="10">
        <v>0</v>
      </c>
      <c r="P51" s="10">
        <v>0</v>
      </c>
      <c r="Q51" s="10">
        <v>36</v>
      </c>
      <c r="R51" s="10">
        <v>5</v>
      </c>
      <c r="S51" s="10">
        <v>0</v>
      </c>
      <c r="T51" s="10">
        <v>0</v>
      </c>
      <c r="U51" s="10">
        <v>0</v>
      </c>
      <c r="V51" s="10">
        <v>5</v>
      </c>
      <c r="W51" s="10">
        <v>7</v>
      </c>
      <c r="X51" s="10">
        <v>0</v>
      </c>
      <c r="Y51" s="10">
        <v>18</v>
      </c>
      <c r="Z51" s="10">
        <v>30</v>
      </c>
      <c r="AA51" s="10">
        <v>0</v>
      </c>
      <c r="AB51" s="10">
        <v>0</v>
      </c>
      <c r="AC51" s="10">
        <v>8</v>
      </c>
      <c r="AD51" s="10">
        <v>34</v>
      </c>
      <c r="AE51" s="10">
        <v>0</v>
      </c>
      <c r="AF51" s="10">
        <v>0</v>
      </c>
      <c r="AG51" s="10">
        <v>0</v>
      </c>
      <c r="AH51" s="10">
        <f t="shared" si="1"/>
        <v>193</v>
      </c>
      <c r="AI51" s="10">
        <f t="shared" si="0"/>
        <v>99</v>
      </c>
    </row>
    <row r="52" spans="1:35" x14ac:dyDescent="0.25">
      <c r="A52" s="11"/>
      <c r="B52" s="27" t="s">
        <v>17</v>
      </c>
      <c r="C52" s="13" t="s">
        <v>65</v>
      </c>
      <c r="D52" s="10">
        <v>4</v>
      </c>
      <c r="E52" s="10">
        <v>2</v>
      </c>
      <c r="F52" s="10">
        <v>0</v>
      </c>
      <c r="G52" s="10">
        <v>2</v>
      </c>
      <c r="H52" s="10">
        <v>4</v>
      </c>
      <c r="I52" s="10">
        <v>0</v>
      </c>
      <c r="J52" s="10">
        <v>3</v>
      </c>
      <c r="K52" s="10">
        <v>0</v>
      </c>
      <c r="L52" s="10">
        <v>4</v>
      </c>
      <c r="M52" s="10">
        <v>0</v>
      </c>
      <c r="N52" s="10">
        <v>0</v>
      </c>
      <c r="O52" s="10">
        <v>0</v>
      </c>
      <c r="P52" s="10">
        <v>0</v>
      </c>
      <c r="Q52" s="10">
        <v>2</v>
      </c>
      <c r="R52" s="10">
        <v>0</v>
      </c>
      <c r="S52" s="10">
        <v>0</v>
      </c>
      <c r="T52" s="10">
        <v>0</v>
      </c>
      <c r="U52" s="10">
        <v>0</v>
      </c>
      <c r="V52" s="10">
        <v>0</v>
      </c>
      <c r="W52" s="10">
        <v>0</v>
      </c>
      <c r="X52" s="10">
        <v>0</v>
      </c>
      <c r="Y52" s="10">
        <v>2</v>
      </c>
      <c r="Z52" s="10">
        <v>4</v>
      </c>
      <c r="AA52" s="10">
        <v>0</v>
      </c>
      <c r="AB52" s="10">
        <v>0</v>
      </c>
      <c r="AC52" s="10">
        <v>2</v>
      </c>
      <c r="AD52" s="10">
        <v>3</v>
      </c>
      <c r="AE52" s="10">
        <v>0</v>
      </c>
      <c r="AF52" s="10">
        <v>0</v>
      </c>
      <c r="AG52" s="10">
        <v>0</v>
      </c>
      <c r="AH52" s="10">
        <f t="shared" si="1"/>
        <v>22</v>
      </c>
      <c r="AI52" s="10">
        <f t="shared" si="0"/>
        <v>10</v>
      </c>
    </row>
    <row r="53" spans="1:35" x14ac:dyDescent="0.25">
      <c r="A53" s="11"/>
      <c r="B53" s="27" t="s">
        <v>19</v>
      </c>
      <c r="C53" s="13" t="s">
        <v>66</v>
      </c>
      <c r="D53" s="10">
        <v>7</v>
      </c>
      <c r="E53" s="10">
        <v>1</v>
      </c>
      <c r="F53" s="10">
        <v>0</v>
      </c>
      <c r="G53" s="10">
        <v>4</v>
      </c>
      <c r="H53" s="10">
        <v>5</v>
      </c>
      <c r="I53" s="10">
        <v>0</v>
      </c>
      <c r="J53" s="10">
        <v>2</v>
      </c>
      <c r="K53" s="10">
        <v>0</v>
      </c>
      <c r="L53" s="10">
        <v>6</v>
      </c>
      <c r="M53" s="10">
        <v>0</v>
      </c>
      <c r="N53" s="10">
        <v>2</v>
      </c>
      <c r="O53" s="10">
        <v>0</v>
      </c>
      <c r="P53" s="10">
        <v>0</v>
      </c>
      <c r="Q53" s="10">
        <v>0</v>
      </c>
      <c r="R53" s="10">
        <v>0</v>
      </c>
      <c r="S53" s="10">
        <v>0</v>
      </c>
      <c r="T53" s="10">
        <v>0</v>
      </c>
      <c r="U53" s="10">
        <v>0</v>
      </c>
      <c r="V53" s="10">
        <v>2</v>
      </c>
      <c r="W53" s="10">
        <v>0</v>
      </c>
      <c r="X53" s="10">
        <v>0</v>
      </c>
      <c r="Y53" s="10">
        <v>2</v>
      </c>
      <c r="Z53" s="10">
        <v>4</v>
      </c>
      <c r="AA53" s="10">
        <v>0</v>
      </c>
      <c r="AB53" s="10">
        <v>0</v>
      </c>
      <c r="AC53" s="10">
        <v>0</v>
      </c>
      <c r="AD53" s="10">
        <v>5</v>
      </c>
      <c r="AE53" s="10">
        <v>0</v>
      </c>
      <c r="AF53" s="10">
        <v>0</v>
      </c>
      <c r="AG53" s="10">
        <v>0</v>
      </c>
      <c r="AH53" s="10">
        <f t="shared" si="1"/>
        <v>33</v>
      </c>
      <c r="AI53" s="10">
        <f t="shared" si="0"/>
        <v>7</v>
      </c>
    </row>
    <row r="54" spans="1:35" x14ac:dyDescent="0.25">
      <c r="A54" s="11"/>
      <c r="B54" s="27" t="s">
        <v>26</v>
      </c>
      <c r="C54" s="13" t="s">
        <v>67</v>
      </c>
      <c r="D54" s="10">
        <v>9</v>
      </c>
      <c r="E54" s="10">
        <v>4</v>
      </c>
      <c r="F54" s="10">
        <v>0</v>
      </c>
      <c r="G54" s="10">
        <v>6</v>
      </c>
      <c r="H54" s="10">
        <v>2</v>
      </c>
      <c r="I54" s="10">
        <v>0</v>
      </c>
      <c r="J54" s="10">
        <v>5</v>
      </c>
      <c r="K54" s="10">
        <v>0</v>
      </c>
      <c r="L54" s="10">
        <v>0</v>
      </c>
      <c r="M54" s="10">
        <v>0</v>
      </c>
      <c r="N54" s="10">
        <v>2</v>
      </c>
      <c r="O54" s="10">
        <v>0</v>
      </c>
      <c r="P54" s="10">
        <v>0</v>
      </c>
      <c r="Q54" s="10">
        <v>0</v>
      </c>
      <c r="R54" s="10">
        <v>1</v>
      </c>
      <c r="S54" s="10">
        <v>0</v>
      </c>
      <c r="T54" s="10">
        <v>0</v>
      </c>
      <c r="U54" s="10">
        <v>0</v>
      </c>
      <c r="V54" s="10">
        <v>0</v>
      </c>
      <c r="W54" s="10">
        <v>0</v>
      </c>
      <c r="X54" s="10">
        <v>0</v>
      </c>
      <c r="Y54" s="10">
        <v>2</v>
      </c>
      <c r="Z54" s="10">
        <v>7</v>
      </c>
      <c r="AA54" s="10">
        <v>0</v>
      </c>
      <c r="AB54" s="10">
        <v>0</v>
      </c>
      <c r="AC54" s="10">
        <v>1</v>
      </c>
      <c r="AD54" s="10">
        <v>4</v>
      </c>
      <c r="AE54" s="10">
        <v>0</v>
      </c>
      <c r="AF54" s="10">
        <v>0</v>
      </c>
      <c r="AG54" s="10">
        <v>0</v>
      </c>
      <c r="AH54" s="10">
        <f t="shared" si="1"/>
        <v>30</v>
      </c>
      <c r="AI54" s="10">
        <f t="shared" si="0"/>
        <v>13</v>
      </c>
    </row>
    <row r="55" spans="1:35" x14ac:dyDescent="0.25">
      <c r="A55" s="11"/>
      <c r="B55" s="27" t="s">
        <v>54</v>
      </c>
      <c r="C55" s="13" t="s">
        <v>68</v>
      </c>
      <c r="D55" s="10">
        <v>11</v>
      </c>
      <c r="E55" s="10">
        <v>0</v>
      </c>
      <c r="F55" s="10">
        <v>0</v>
      </c>
      <c r="G55" s="10">
        <v>1</v>
      </c>
      <c r="H55" s="10">
        <v>3</v>
      </c>
      <c r="I55" s="10">
        <v>0</v>
      </c>
      <c r="J55" s="10">
        <v>4</v>
      </c>
      <c r="K55" s="10">
        <v>0</v>
      </c>
      <c r="L55" s="10">
        <v>0</v>
      </c>
      <c r="M55" s="10">
        <v>0</v>
      </c>
      <c r="N55" s="10">
        <v>1</v>
      </c>
      <c r="O55" s="10">
        <v>0</v>
      </c>
      <c r="P55" s="10">
        <v>0</v>
      </c>
      <c r="Q55" s="10">
        <v>1</v>
      </c>
      <c r="R55" s="10">
        <v>0</v>
      </c>
      <c r="S55" s="10">
        <v>0</v>
      </c>
      <c r="T55" s="10">
        <v>0</v>
      </c>
      <c r="U55" s="10">
        <v>0</v>
      </c>
      <c r="V55" s="10">
        <v>2</v>
      </c>
      <c r="W55" s="10">
        <v>0</v>
      </c>
      <c r="X55" s="10">
        <v>0</v>
      </c>
      <c r="Y55" s="10">
        <v>0</v>
      </c>
      <c r="Z55" s="10">
        <v>7</v>
      </c>
      <c r="AA55" s="10">
        <v>0</v>
      </c>
      <c r="AB55" s="10">
        <v>0</v>
      </c>
      <c r="AC55" s="10">
        <v>0</v>
      </c>
      <c r="AD55" s="10">
        <v>11</v>
      </c>
      <c r="AE55" s="10">
        <v>0</v>
      </c>
      <c r="AF55" s="10">
        <v>0</v>
      </c>
      <c r="AG55" s="10">
        <v>0</v>
      </c>
      <c r="AH55" s="10">
        <f t="shared" si="1"/>
        <v>39</v>
      </c>
      <c r="AI55" s="10">
        <f t="shared" si="0"/>
        <v>2</v>
      </c>
    </row>
    <row r="56" spans="1:35" x14ac:dyDescent="0.25">
      <c r="A56" s="11"/>
      <c r="B56" s="27" t="s">
        <v>56</v>
      </c>
      <c r="C56" s="13" t="s">
        <v>69</v>
      </c>
      <c r="D56" s="10">
        <v>9</v>
      </c>
      <c r="E56" s="10">
        <v>3</v>
      </c>
      <c r="F56" s="10">
        <v>0</v>
      </c>
      <c r="G56" s="10">
        <v>4</v>
      </c>
      <c r="H56" s="10">
        <v>11</v>
      </c>
      <c r="I56" s="10">
        <v>0</v>
      </c>
      <c r="J56" s="10">
        <v>4</v>
      </c>
      <c r="K56" s="10">
        <v>0</v>
      </c>
      <c r="L56" s="10">
        <v>2</v>
      </c>
      <c r="M56" s="10">
        <v>0</v>
      </c>
      <c r="N56" s="10">
        <v>3</v>
      </c>
      <c r="O56" s="10">
        <v>0</v>
      </c>
      <c r="P56" s="10">
        <v>0</v>
      </c>
      <c r="Q56" s="10">
        <v>2</v>
      </c>
      <c r="R56" s="10">
        <v>0</v>
      </c>
      <c r="S56" s="10">
        <v>0</v>
      </c>
      <c r="T56" s="10">
        <v>0</v>
      </c>
      <c r="U56" s="10">
        <v>0</v>
      </c>
      <c r="V56" s="10">
        <v>0</v>
      </c>
      <c r="W56" s="10">
        <v>0</v>
      </c>
      <c r="X56" s="10">
        <v>0</v>
      </c>
      <c r="Y56" s="10">
        <v>3</v>
      </c>
      <c r="Z56" s="10">
        <v>2</v>
      </c>
      <c r="AA56" s="10">
        <v>0</v>
      </c>
      <c r="AB56" s="10">
        <v>0</v>
      </c>
      <c r="AC56" s="10">
        <v>1</v>
      </c>
      <c r="AD56" s="10">
        <v>10</v>
      </c>
      <c r="AE56" s="10">
        <v>0</v>
      </c>
      <c r="AF56" s="10">
        <v>0</v>
      </c>
      <c r="AG56" s="10">
        <v>0</v>
      </c>
      <c r="AH56" s="10">
        <f t="shared" si="1"/>
        <v>41</v>
      </c>
      <c r="AI56" s="10">
        <f t="shared" si="0"/>
        <v>13</v>
      </c>
    </row>
    <row r="57" spans="1:35" x14ac:dyDescent="0.25">
      <c r="A57" s="11"/>
      <c r="B57" s="27" t="s">
        <v>58</v>
      </c>
      <c r="C57" s="13" t="s">
        <v>70</v>
      </c>
      <c r="D57" s="10">
        <v>11</v>
      </c>
      <c r="E57" s="10">
        <v>4</v>
      </c>
      <c r="F57" s="10">
        <v>0</v>
      </c>
      <c r="G57" s="10">
        <v>5</v>
      </c>
      <c r="H57" s="10">
        <v>0</v>
      </c>
      <c r="I57" s="10">
        <v>0</v>
      </c>
      <c r="J57" s="10">
        <v>3</v>
      </c>
      <c r="K57" s="10">
        <v>0</v>
      </c>
      <c r="L57" s="10">
        <v>2</v>
      </c>
      <c r="M57" s="10">
        <v>0</v>
      </c>
      <c r="N57" s="10">
        <v>1</v>
      </c>
      <c r="O57" s="10">
        <v>0</v>
      </c>
      <c r="P57" s="10">
        <v>0</v>
      </c>
      <c r="Q57" s="10">
        <v>2</v>
      </c>
      <c r="R57" s="10">
        <v>3</v>
      </c>
      <c r="S57" s="10">
        <v>0</v>
      </c>
      <c r="T57" s="10">
        <v>0</v>
      </c>
      <c r="U57" s="10">
        <v>0</v>
      </c>
      <c r="V57" s="10">
        <v>0</v>
      </c>
      <c r="W57" s="10">
        <v>0</v>
      </c>
      <c r="X57" s="10">
        <v>0</v>
      </c>
      <c r="Y57" s="10">
        <v>3</v>
      </c>
      <c r="Z57" s="10">
        <v>4</v>
      </c>
      <c r="AA57" s="10">
        <v>0</v>
      </c>
      <c r="AB57" s="10">
        <v>0</v>
      </c>
      <c r="AC57" s="10">
        <v>2</v>
      </c>
      <c r="AD57" s="10">
        <v>12</v>
      </c>
      <c r="AE57" s="10">
        <v>0</v>
      </c>
      <c r="AF57" s="10">
        <v>0</v>
      </c>
      <c r="AG57" s="10">
        <v>0</v>
      </c>
      <c r="AH57" s="10">
        <f t="shared" si="1"/>
        <v>36</v>
      </c>
      <c r="AI57" s="10">
        <f t="shared" si="0"/>
        <v>16</v>
      </c>
    </row>
    <row r="58" spans="1:35" x14ac:dyDescent="0.25">
      <c r="A58" s="11"/>
      <c r="B58" s="27" t="s">
        <v>60</v>
      </c>
      <c r="C58" s="13" t="s">
        <v>71</v>
      </c>
      <c r="D58" s="10">
        <v>13</v>
      </c>
      <c r="E58" s="10">
        <v>5</v>
      </c>
      <c r="F58" s="10">
        <v>0</v>
      </c>
      <c r="G58" s="10">
        <v>4</v>
      </c>
      <c r="H58" s="10">
        <v>7</v>
      </c>
      <c r="I58" s="10">
        <v>0</v>
      </c>
      <c r="J58" s="10">
        <v>9</v>
      </c>
      <c r="K58" s="10">
        <v>0</v>
      </c>
      <c r="L58" s="10">
        <v>1</v>
      </c>
      <c r="M58" s="10">
        <v>0</v>
      </c>
      <c r="N58" s="10">
        <v>2</v>
      </c>
      <c r="O58" s="10">
        <v>0</v>
      </c>
      <c r="P58" s="10">
        <v>0</v>
      </c>
      <c r="Q58" s="10">
        <v>0</v>
      </c>
      <c r="R58" s="10">
        <v>0</v>
      </c>
      <c r="S58" s="10">
        <v>0</v>
      </c>
      <c r="T58" s="10">
        <v>0</v>
      </c>
      <c r="U58" s="10">
        <v>0</v>
      </c>
      <c r="V58" s="10">
        <v>1</v>
      </c>
      <c r="W58" s="10">
        <v>0</v>
      </c>
      <c r="X58" s="10">
        <v>0</v>
      </c>
      <c r="Y58" s="10">
        <v>3</v>
      </c>
      <c r="Z58" s="10">
        <v>2</v>
      </c>
      <c r="AA58" s="10">
        <v>0</v>
      </c>
      <c r="AB58" s="10">
        <v>0</v>
      </c>
      <c r="AC58" s="10">
        <v>2</v>
      </c>
      <c r="AD58" s="10">
        <v>6</v>
      </c>
      <c r="AE58" s="10">
        <v>0</v>
      </c>
      <c r="AF58" s="10">
        <v>0</v>
      </c>
      <c r="AG58" s="10">
        <v>0</v>
      </c>
      <c r="AH58" s="10">
        <f t="shared" si="1"/>
        <v>41</v>
      </c>
      <c r="AI58" s="10">
        <f t="shared" si="0"/>
        <v>14</v>
      </c>
    </row>
    <row r="59" spans="1:35" x14ac:dyDescent="0.25">
      <c r="A59" s="11"/>
      <c r="B59" s="27" t="s">
        <v>72</v>
      </c>
      <c r="C59" s="13" t="s">
        <v>73</v>
      </c>
      <c r="D59" s="10">
        <v>8</v>
      </c>
      <c r="E59" s="10">
        <v>3</v>
      </c>
      <c r="F59" s="10">
        <v>0</v>
      </c>
      <c r="G59" s="10">
        <v>7</v>
      </c>
      <c r="H59" s="10">
        <v>3</v>
      </c>
      <c r="I59" s="10">
        <v>0</v>
      </c>
      <c r="J59" s="10">
        <v>5</v>
      </c>
      <c r="K59" s="10">
        <v>0</v>
      </c>
      <c r="L59" s="10">
        <v>0</v>
      </c>
      <c r="M59" s="10">
        <v>0</v>
      </c>
      <c r="N59" s="10">
        <v>1</v>
      </c>
      <c r="O59" s="10">
        <v>0</v>
      </c>
      <c r="P59" s="10">
        <v>0</v>
      </c>
      <c r="Q59" s="10">
        <v>0</v>
      </c>
      <c r="R59" s="10">
        <v>0</v>
      </c>
      <c r="S59" s="10">
        <v>0</v>
      </c>
      <c r="T59" s="10">
        <v>0</v>
      </c>
      <c r="U59" s="10">
        <v>0</v>
      </c>
      <c r="V59" s="10">
        <v>0</v>
      </c>
      <c r="W59" s="10">
        <v>0</v>
      </c>
      <c r="X59" s="10">
        <v>0</v>
      </c>
      <c r="Y59" s="10">
        <v>2</v>
      </c>
      <c r="Z59" s="10">
        <v>3</v>
      </c>
      <c r="AA59" s="10">
        <v>0</v>
      </c>
      <c r="AB59" s="10">
        <v>0</v>
      </c>
      <c r="AC59" s="10">
        <v>1</v>
      </c>
      <c r="AD59" s="10">
        <v>4</v>
      </c>
      <c r="AE59" s="10">
        <v>0</v>
      </c>
      <c r="AF59" s="10">
        <v>0</v>
      </c>
      <c r="AG59" s="10">
        <v>0</v>
      </c>
      <c r="AH59" s="10">
        <f t="shared" si="1"/>
        <v>24</v>
      </c>
      <c r="AI59" s="10">
        <f t="shared" si="0"/>
        <v>13</v>
      </c>
    </row>
    <row r="60" spans="1:35" x14ac:dyDescent="0.25">
      <c r="A60" s="11"/>
      <c r="B60" s="27" t="s">
        <v>74</v>
      </c>
      <c r="C60" s="13" t="s">
        <v>75</v>
      </c>
      <c r="D60" s="10">
        <v>2</v>
      </c>
      <c r="E60" s="10">
        <v>1</v>
      </c>
      <c r="F60" s="10">
        <v>0</v>
      </c>
      <c r="G60" s="10">
        <v>2</v>
      </c>
      <c r="H60" s="10">
        <v>5</v>
      </c>
      <c r="I60" s="10">
        <v>0</v>
      </c>
      <c r="J60" s="10">
        <v>2</v>
      </c>
      <c r="K60" s="10">
        <v>0</v>
      </c>
      <c r="L60" s="10">
        <v>0</v>
      </c>
      <c r="M60" s="10">
        <v>0</v>
      </c>
      <c r="N60" s="10">
        <v>1</v>
      </c>
      <c r="O60" s="10">
        <v>0</v>
      </c>
      <c r="P60" s="10">
        <v>0</v>
      </c>
      <c r="Q60" s="10">
        <v>0</v>
      </c>
      <c r="R60" s="10">
        <v>0</v>
      </c>
      <c r="S60" s="10">
        <v>0</v>
      </c>
      <c r="T60" s="10">
        <v>0</v>
      </c>
      <c r="U60" s="10">
        <v>0</v>
      </c>
      <c r="V60" s="10">
        <v>1</v>
      </c>
      <c r="W60" s="10">
        <v>0</v>
      </c>
      <c r="X60" s="10">
        <v>0</v>
      </c>
      <c r="Y60" s="10">
        <v>1</v>
      </c>
      <c r="Z60" s="10">
        <v>1</v>
      </c>
      <c r="AA60" s="10">
        <v>0</v>
      </c>
      <c r="AB60" s="10">
        <v>0</v>
      </c>
      <c r="AC60" s="10">
        <v>1</v>
      </c>
      <c r="AD60" s="10">
        <v>0</v>
      </c>
      <c r="AE60" s="10">
        <v>0</v>
      </c>
      <c r="AF60" s="10">
        <v>0</v>
      </c>
      <c r="AG60" s="10">
        <v>0</v>
      </c>
      <c r="AH60" s="10">
        <f t="shared" si="1"/>
        <v>12</v>
      </c>
      <c r="AI60" s="10">
        <f t="shared" si="0"/>
        <v>5</v>
      </c>
    </row>
    <row r="61" spans="1:35" x14ac:dyDescent="0.25">
      <c r="A61" s="11"/>
      <c r="B61" s="27" t="s">
        <v>76</v>
      </c>
      <c r="C61" s="13" t="s">
        <v>77</v>
      </c>
      <c r="D61" s="10">
        <v>2</v>
      </c>
      <c r="E61" s="10">
        <v>0</v>
      </c>
      <c r="F61" s="10">
        <v>0</v>
      </c>
      <c r="G61" s="10">
        <v>0</v>
      </c>
      <c r="H61" s="10">
        <v>3</v>
      </c>
      <c r="I61" s="10">
        <v>0</v>
      </c>
      <c r="J61" s="10">
        <v>1</v>
      </c>
      <c r="K61" s="10">
        <v>0</v>
      </c>
      <c r="L61" s="10">
        <v>0</v>
      </c>
      <c r="M61" s="10">
        <v>0</v>
      </c>
      <c r="N61" s="10">
        <v>0</v>
      </c>
      <c r="O61" s="10">
        <v>0</v>
      </c>
      <c r="P61" s="10">
        <v>0</v>
      </c>
      <c r="Q61" s="10">
        <v>0</v>
      </c>
      <c r="R61" s="10">
        <v>0</v>
      </c>
      <c r="S61" s="10">
        <v>0</v>
      </c>
      <c r="T61" s="10">
        <v>0</v>
      </c>
      <c r="U61" s="10">
        <v>0</v>
      </c>
      <c r="V61" s="10">
        <v>0</v>
      </c>
      <c r="W61" s="10">
        <v>0</v>
      </c>
      <c r="X61" s="10">
        <v>0</v>
      </c>
      <c r="Y61" s="10">
        <v>0</v>
      </c>
      <c r="Z61" s="10">
        <v>1</v>
      </c>
      <c r="AA61" s="10">
        <v>0</v>
      </c>
      <c r="AB61" s="10">
        <v>0</v>
      </c>
      <c r="AC61" s="10">
        <v>0</v>
      </c>
      <c r="AD61" s="10">
        <v>2</v>
      </c>
      <c r="AE61" s="10">
        <v>0</v>
      </c>
      <c r="AF61" s="10">
        <v>0</v>
      </c>
      <c r="AG61" s="10">
        <v>0</v>
      </c>
      <c r="AH61" s="10">
        <f t="shared" si="1"/>
        <v>9</v>
      </c>
      <c r="AI61" s="10">
        <f t="shared" si="0"/>
        <v>0</v>
      </c>
    </row>
    <row r="62" spans="1:35" x14ac:dyDescent="0.25">
      <c r="A62" s="11"/>
      <c r="B62" s="27" t="s">
        <v>78</v>
      </c>
      <c r="C62" s="13" t="s">
        <v>79</v>
      </c>
      <c r="D62" s="10">
        <v>0</v>
      </c>
      <c r="E62" s="10">
        <v>0</v>
      </c>
      <c r="F62" s="10">
        <v>0</v>
      </c>
      <c r="G62" s="10">
        <v>0</v>
      </c>
      <c r="H62" s="10">
        <v>0</v>
      </c>
      <c r="I62" s="10">
        <v>0</v>
      </c>
      <c r="J62" s="10">
        <v>2</v>
      </c>
      <c r="K62" s="10">
        <v>0</v>
      </c>
      <c r="L62" s="10">
        <v>0</v>
      </c>
      <c r="M62" s="10">
        <v>0</v>
      </c>
      <c r="N62" s="10">
        <v>1</v>
      </c>
      <c r="O62" s="10">
        <v>0</v>
      </c>
      <c r="P62" s="10">
        <v>0</v>
      </c>
      <c r="Q62" s="10">
        <v>0</v>
      </c>
      <c r="R62" s="10">
        <v>0</v>
      </c>
      <c r="S62" s="10">
        <v>0</v>
      </c>
      <c r="T62" s="10">
        <v>0</v>
      </c>
      <c r="U62" s="10">
        <v>0</v>
      </c>
      <c r="V62" s="10">
        <v>0</v>
      </c>
      <c r="W62" s="10">
        <v>0</v>
      </c>
      <c r="X62" s="10">
        <v>0</v>
      </c>
      <c r="Y62" s="10">
        <v>0</v>
      </c>
      <c r="Z62" s="10">
        <v>0</v>
      </c>
      <c r="AA62" s="10">
        <v>0</v>
      </c>
      <c r="AB62" s="10">
        <v>0</v>
      </c>
      <c r="AC62" s="10">
        <v>0</v>
      </c>
      <c r="AD62" s="10">
        <v>0</v>
      </c>
      <c r="AE62" s="10">
        <v>0</v>
      </c>
      <c r="AF62" s="10">
        <v>0</v>
      </c>
      <c r="AG62" s="10">
        <v>0</v>
      </c>
      <c r="AH62" s="10">
        <f t="shared" si="1"/>
        <v>3</v>
      </c>
      <c r="AI62" s="10">
        <f t="shared" si="0"/>
        <v>0</v>
      </c>
    </row>
    <row r="63" spans="1:35" x14ac:dyDescent="0.25">
      <c r="A63" s="15"/>
      <c r="B63" s="16"/>
      <c r="C63" s="17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</row>
    <row r="64" spans="1:35" x14ac:dyDescent="0.25">
      <c r="A64" s="11" t="s">
        <v>80</v>
      </c>
      <c r="B64" s="14" t="s">
        <v>81</v>
      </c>
      <c r="C64" s="13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</row>
    <row r="65" spans="1:35" x14ac:dyDescent="0.25">
      <c r="A65" s="15"/>
      <c r="B65" s="27" t="s">
        <v>82</v>
      </c>
      <c r="C65" s="13" t="s">
        <v>83</v>
      </c>
      <c r="D65" s="10">
        <v>0</v>
      </c>
      <c r="E65" s="10">
        <v>0</v>
      </c>
      <c r="F65" s="10">
        <v>0</v>
      </c>
      <c r="G65" s="10">
        <v>0</v>
      </c>
      <c r="H65" s="10">
        <v>0</v>
      </c>
      <c r="I65" s="10">
        <v>0</v>
      </c>
      <c r="J65" s="10">
        <v>0</v>
      </c>
      <c r="K65" s="10">
        <v>0</v>
      </c>
      <c r="L65" s="10">
        <v>0</v>
      </c>
      <c r="M65" s="10">
        <v>0</v>
      </c>
      <c r="N65" s="10">
        <v>0</v>
      </c>
      <c r="O65" s="10">
        <v>0</v>
      </c>
      <c r="P65" s="10">
        <v>0</v>
      </c>
      <c r="Q65" s="10">
        <v>0</v>
      </c>
      <c r="R65" s="10">
        <v>0</v>
      </c>
      <c r="S65" s="10">
        <v>0</v>
      </c>
      <c r="T65" s="10">
        <v>0</v>
      </c>
      <c r="U65" s="10">
        <v>0</v>
      </c>
      <c r="V65" s="10">
        <v>0</v>
      </c>
      <c r="W65" s="10">
        <v>0</v>
      </c>
      <c r="X65" s="10">
        <v>0</v>
      </c>
      <c r="Y65" s="10">
        <v>0</v>
      </c>
      <c r="Z65" s="10">
        <v>0</v>
      </c>
      <c r="AA65" s="10">
        <v>0</v>
      </c>
      <c r="AB65" s="10">
        <v>0</v>
      </c>
      <c r="AC65" s="10">
        <v>0</v>
      </c>
      <c r="AD65" s="10">
        <v>0</v>
      </c>
      <c r="AE65" s="10">
        <v>0</v>
      </c>
      <c r="AF65" s="10">
        <v>0</v>
      </c>
      <c r="AG65" s="10">
        <v>0</v>
      </c>
      <c r="AH65" s="10">
        <f t="shared" si="1"/>
        <v>0</v>
      </c>
      <c r="AI65" s="10">
        <f t="shared" si="0"/>
        <v>0</v>
      </c>
    </row>
    <row r="66" spans="1:35" x14ac:dyDescent="0.25">
      <c r="A66" s="15"/>
      <c r="B66" s="27" t="s">
        <v>82</v>
      </c>
      <c r="C66" s="13" t="s">
        <v>84</v>
      </c>
      <c r="D66" s="10">
        <v>3</v>
      </c>
      <c r="E66" s="10">
        <v>2</v>
      </c>
      <c r="F66" s="10">
        <v>0</v>
      </c>
      <c r="G66" s="10">
        <v>0</v>
      </c>
      <c r="H66" s="10">
        <v>0</v>
      </c>
      <c r="I66" s="10">
        <v>0</v>
      </c>
      <c r="J66" s="10">
        <v>0</v>
      </c>
      <c r="K66" s="10">
        <v>0</v>
      </c>
      <c r="L66" s="10">
        <v>0</v>
      </c>
      <c r="M66" s="10">
        <v>0</v>
      </c>
      <c r="N66" s="10">
        <v>4</v>
      </c>
      <c r="O66" s="10">
        <v>0</v>
      </c>
      <c r="P66" s="10">
        <v>0</v>
      </c>
      <c r="Q66" s="10">
        <v>0</v>
      </c>
      <c r="R66" s="10">
        <v>1</v>
      </c>
      <c r="S66" s="10">
        <v>0</v>
      </c>
      <c r="T66" s="10">
        <v>0</v>
      </c>
      <c r="U66" s="10">
        <v>0</v>
      </c>
      <c r="V66" s="10">
        <v>0</v>
      </c>
      <c r="W66" s="10">
        <v>0</v>
      </c>
      <c r="X66" s="10">
        <v>0</v>
      </c>
      <c r="Y66" s="10">
        <v>0</v>
      </c>
      <c r="Z66" s="10">
        <v>0</v>
      </c>
      <c r="AA66" s="10">
        <v>0</v>
      </c>
      <c r="AB66" s="10">
        <v>0</v>
      </c>
      <c r="AC66" s="10">
        <v>3</v>
      </c>
      <c r="AD66" s="10">
        <v>1</v>
      </c>
      <c r="AE66" s="10">
        <v>0</v>
      </c>
      <c r="AF66" s="10">
        <v>0</v>
      </c>
      <c r="AG66" s="10">
        <v>0</v>
      </c>
      <c r="AH66" s="10">
        <f t="shared" si="1"/>
        <v>9</v>
      </c>
      <c r="AI66" s="10">
        <f t="shared" si="0"/>
        <v>5</v>
      </c>
    </row>
    <row r="67" spans="1:35" x14ac:dyDescent="0.25">
      <c r="A67" s="15"/>
      <c r="B67" s="27" t="s">
        <v>82</v>
      </c>
      <c r="C67" s="13" t="s">
        <v>85</v>
      </c>
      <c r="D67" s="10">
        <v>16</v>
      </c>
      <c r="E67" s="10">
        <v>2</v>
      </c>
      <c r="F67" s="10">
        <v>0</v>
      </c>
      <c r="G67" s="10">
        <v>3</v>
      </c>
      <c r="H67" s="10">
        <v>13</v>
      </c>
      <c r="I67" s="10">
        <v>0</v>
      </c>
      <c r="J67" s="10">
        <v>7</v>
      </c>
      <c r="K67" s="10">
        <v>0</v>
      </c>
      <c r="L67" s="10">
        <v>1</v>
      </c>
      <c r="M67" s="10">
        <v>0</v>
      </c>
      <c r="N67" s="10">
        <v>4</v>
      </c>
      <c r="O67" s="10">
        <v>0</v>
      </c>
      <c r="P67" s="10">
        <v>0</v>
      </c>
      <c r="Q67" s="10">
        <v>5</v>
      </c>
      <c r="R67" s="10">
        <v>2</v>
      </c>
      <c r="S67" s="10">
        <v>0</v>
      </c>
      <c r="T67" s="10">
        <v>0</v>
      </c>
      <c r="U67" s="10">
        <v>0</v>
      </c>
      <c r="V67" s="10">
        <v>0</v>
      </c>
      <c r="W67" s="10">
        <v>0</v>
      </c>
      <c r="X67" s="10">
        <v>0</v>
      </c>
      <c r="Y67" s="10">
        <v>2</v>
      </c>
      <c r="Z67" s="10">
        <v>11</v>
      </c>
      <c r="AA67" s="10">
        <v>0</v>
      </c>
      <c r="AB67" s="10">
        <v>0</v>
      </c>
      <c r="AC67" s="10">
        <v>1</v>
      </c>
      <c r="AD67" s="10">
        <v>11</v>
      </c>
      <c r="AE67" s="10">
        <v>0</v>
      </c>
      <c r="AF67" s="10">
        <v>0</v>
      </c>
      <c r="AG67" s="10">
        <v>0</v>
      </c>
      <c r="AH67" s="10">
        <f t="shared" si="1"/>
        <v>65</v>
      </c>
      <c r="AI67" s="10">
        <f t="shared" si="0"/>
        <v>13</v>
      </c>
    </row>
    <row r="68" spans="1:35" x14ac:dyDescent="0.25">
      <c r="A68" s="15"/>
      <c r="B68" s="27" t="s">
        <v>82</v>
      </c>
      <c r="C68" s="13" t="s">
        <v>86</v>
      </c>
      <c r="D68" s="10">
        <v>80</v>
      </c>
      <c r="E68" s="10">
        <v>32</v>
      </c>
      <c r="F68" s="10">
        <v>0</v>
      </c>
      <c r="G68" s="10">
        <v>31</v>
      </c>
      <c r="H68" s="10">
        <v>46</v>
      </c>
      <c r="I68" s="10">
        <v>0</v>
      </c>
      <c r="J68" s="10">
        <v>41</v>
      </c>
      <c r="K68" s="10">
        <v>0</v>
      </c>
      <c r="L68" s="10">
        <v>29</v>
      </c>
      <c r="M68" s="10">
        <v>0</v>
      </c>
      <c r="N68" s="10">
        <v>16</v>
      </c>
      <c r="O68" s="10">
        <v>0</v>
      </c>
      <c r="P68" s="10">
        <v>0</v>
      </c>
      <c r="Q68" s="10">
        <v>31</v>
      </c>
      <c r="R68" s="10">
        <v>6</v>
      </c>
      <c r="S68" s="10">
        <v>0</v>
      </c>
      <c r="T68" s="10">
        <v>0</v>
      </c>
      <c r="U68" s="10">
        <v>0</v>
      </c>
      <c r="V68" s="10">
        <v>2</v>
      </c>
      <c r="W68" s="10">
        <v>3</v>
      </c>
      <c r="X68" s="10">
        <v>0</v>
      </c>
      <c r="Y68" s="10">
        <v>27</v>
      </c>
      <c r="Z68" s="10">
        <v>51</v>
      </c>
      <c r="AA68" s="10">
        <v>0</v>
      </c>
      <c r="AB68" s="10">
        <v>0</v>
      </c>
      <c r="AC68" s="10">
        <v>9</v>
      </c>
      <c r="AD68" s="10">
        <v>72</v>
      </c>
      <c r="AE68" s="10">
        <v>0</v>
      </c>
      <c r="AF68" s="10">
        <v>0</v>
      </c>
      <c r="AG68" s="10">
        <v>0</v>
      </c>
      <c r="AH68" s="10">
        <f t="shared" si="1"/>
        <v>343</v>
      </c>
      <c r="AI68" s="10">
        <f t="shared" si="0"/>
        <v>133</v>
      </c>
    </row>
    <row r="69" spans="1:35" x14ac:dyDescent="0.25">
      <c r="A69" s="15"/>
      <c r="B69" s="27" t="s">
        <v>82</v>
      </c>
      <c r="C69" s="13" t="s">
        <v>87</v>
      </c>
      <c r="D69" s="10">
        <v>12</v>
      </c>
      <c r="E69" s="10">
        <v>8</v>
      </c>
      <c r="F69" s="10">
        <v>0</v>
      </c>
      <c r="G69" s="10">
        <v>10</v>
      </c>
      <c r="H69" s="10">
        <v>4</v>
      </c>
      <c r="I69" s="10">
        <v>0</v>
      </c>
      <c r="J69" s="10">
        <v>10</v>
      </c>
      <c r="K69" s="10">
        <v>0</v>
      </c>
      <c r="L69" s="10">
        <v>12</v>
      </c>
      <c r="M69" s="10">
        <v>0</v>
      </c>
      <c r="N69" s="10">
        <v>5</v>
      </c>
      <c r="O69" s="10">
        <v>0</v>
      </c>
      <c r="P69" s="10">
        <v>0</v>
      </c>
      <c r="Q69" s="10">
        <v>7</v>
      </c>
      <c r="R69" s="10">
        <v>0</v>
      </c>
      <c r="S69" s="10">
        <v>0</v>
      </c>
      <c r="T69" s="10">
        <v>0</v>
      </c>
      <c r="U69" s="10">
        <v>0</v>
      </c>
      <c r="V69" s="10">
        <v>1</v>
      </c>
      <c r="W69" s="10">
        <v>2</v>
      </c>
      <c r="X69" s="10">
        <v>0</v>
      </c>
      <c r="Y69" s="10">
        <v>7</v>
      </c>
      <c r="Z69" s="10">
        <v>4</v>
      </c>
      <c r="AA69" s="10">
        <v>0</v>
      </c>
      <c r="AB69" s="10">
        <v>0</v>
      </c>
      <c r="AC69" s="10">
        <v>5</v>
      </c>
      <c r="AD69" s="10">
        <v>7</v>
      </c>
      <c r="AE69" s="10">
        <v>0</v>
      </c>
      <c r="AF69" s="10">
        <v>0</v>
      </c>
      <c r="AG69" s="10">
        <v>0</v>
      </c>
      <c r="AH69" s="10">
        <f t="shared" si="1"/>
        <v>55</v>
      </c>
      <c r="AI69" s="10">
        <f t="shared" si="0"/>
        <v>39</v>
      </c>
    </row>
    <row r="70" spans="1:35" x14ac:dyDescent="0.25">
      <c r="A70" s="15"/>
      <c r="B70" s="27" t="s">
        <v>82</v>
      </c>
      <c r="C70" s="13" t="s">
        <v>88</v>
      </c>
      <c r="D70" s="10">
        <v>2</v>
      </c>
      <c r="E70" s="10">
        <v>0</v>
      </c>
      <c r="F70" s="10">
        <v>0</v>
      </c>
      <c r="G70" s="10">
        <v>0</v>
      </c>
      <c r="H70" s="10">
        <v>0</v>
      </c>
      <c r="I70" s="10">
        <v>0</v>
      </c>
      <c r="J70" s="10">
        <v>0</v>
      </c>
      <c r="K70" s="10">
        <v>0</v>
      </c>
      <c r="L70" s="10">
        <v>0</v>
      </c>
      <c r="M70" s="10">
        <v>0</v>
      </c>
      <c r="N70" s="10">
        <v>0</v>
      </c>
      <c r="O70" s="10">
        <v>2</v>
      </c>
      <c r="P70" s="10">
        <v>0</v>
      </c>
      <c r="Q70" s="10">
        <v>0</v>
      </c>
      <c r="R70" s="10">
        <v>0</v>
      </c>
      <c r="S70" s="10">
        <v>0</v>
      </c>
      <c r="T70" s="10">
        <v>0</v>
      </c>
      <c r="U70" s="10">
        <v>0</v>
      </c>
      <c r="V70" s="10">
        <v>2</v>
      </c>
      <c r="W70" s="10">
        <v>8</v>
      </c>
      <c r="X70" s="10">
        <v>0</v>
      </c>
      <c r="Y70" s="10">
        <v>0</v>
      </c>
      <c r="Z70" s="10">
        <v>0</v>
      </c>
      <c r="AA70" s="10">
        <v>0</v>
      </c>
      <c r="AB70" s="10">
        <v>0</v>
      </c>
      <c r="AC70" s="10">
        <v>0</v>
      </c>
      <c r="AD70" s="10">
        <v>0</v>
      </c>
      <c r="AE70" s="10">
        <v>0</v>
      </c>
      <c r="AF70" s="10">
        <v>0</v>
      </c>
      <c r="AG70" s="10">
        <v>0</v>
      </c>
      <c r="AH70" s="10">
        <f t="shared" si="1"/>
        <v>4</v>
      </c>
      <c r="AI70" s="10">
        <f t="shared" si="0"/>
        <v>10</v>
      </c>
    </row>
    <row r="71" spans="1:35" x14ac:dyDescent="0.25">
      <c r="A71" s="15"/>
      <c r="B71" s="16"/>
      <c r="C71" s="17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</row>
    <row r="72" spans="1:35" x14ac:dyDescent="0.25">
      <c r="A72" s="11" t="s">
        <v>89</v>
      </c>
      <c r="B72" s="14" t="s">
        <v>90</v>
      </c>
      <c r="C72" s="13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</row>
    <row r="73" spans="1:35" x14ac:dyDescent="0.25">
      <c r="A73" s="11"/>
      <c r="B73" s="27" t="s">
        <v>82</v>
      </c>
      <c r="C73" s="13" t="s">
        <v>91</v>
      </c>
      <c r="D73" s="10">
        <v>24</v>
      </c>
      <c r="E73" s="10">
        <v>13</v>
      </c>
      <c r="F73" s="10">
        <v>0</v>
      </c>
      <c r="G73" s="10">
        <v>13</v>
      </c>
      <c r="H73" s="10">
        <v>12</v>
      </c>
      <c r="I73" s="10">
        <v>0</v>
      </c>
      <c r="J73" s="10">
        <v>27</v>
      </c>
      <c r="K73" s="10">
        <v>0</v>
      </c>
      <c r="L73" s="10">
        <v>31</v>
      </c>
      <c r="M73" s="10">
        <v>0</v>
      </c>
      <c r="N73" s="10">
        <v>7</v>
      </c>
      <c r="O73" s="10">
        <v>0</v>
      </c>
      <c r="P73" s="10">
        <v>0</v>
      </c>
      <c r="Q73" s="10">
        <v>28</v>
      </c>
      <c r="R73" s="10">
        <v>1</v>
      </c>
      <c r="S73" s="10">
        <v>0</v>
      </c>
      <c r="T73" s="10">
        <v>0</v>
      </c>
      <c r="U73" s="10">
        <v>0</v>
      </c>
      <c r="V73" s="10">
        <v>9</v>
      </c>
      <c r="W73" s="10">
        <v>5</v>
      </c>
      <c r="X73" s="10">
        <v>0</v>
      </c>
      <c r="Y73" s="10">
        <v>13</v>
      </c>
      <c r="Z73" s="10">
        <v>10</v>
      </c>
      <c r="AA73" s="10">
        <v>0</v>
      </c>
      <c r="AB73" s="10">
        <v>0</v>
      </c>
      <c r="AC73" s="10">
        <v>0</v>
      </c>
      <c r="AD73" s="10">
        <v>22</v>
      </c>
      <c r="AE73" s="10">
        <v>0</v>
      </c>
      <c r="AF73" s="10">
        <v>0</v>
      </c>
      <c r="AG73" s="10">
        <v>0</v>
      </c>
      <c r="AH73" s="10">
        <f t="shared" ref="AH73:AH114" si="2">SUMIF($D$7:$AG$7,"L",D73:AG73)</f>
        <v>143</v>
      </c>
      <c r="AI73" s="10">
        <f t="shared" ref="AI73:AI114" si="3">SUMIF($D$7:$AG$7,"P",D73:AG73)</f>
        <v>72</v>
      </c>
    </row>
    <row r="74" spans="1:35" x14ac:dyDescent="0.25">
      <c r="A74" s="11"/>
      <c r="B74" s="27" t="s">
        <v>82</v>
      </c>
      <c r="C74" s="13" t="s">
        <v>92</v>
      </c>
      <c r="D74" s="10">
        <v>36</v>
      </c>
      <c r="E74" s="10">
        <v>15</v>
      </c>
      <c r="F74" s="10">
        <v>0</v>
      </c>
      <c r="G74" s="10">
        <v>19</v>
      </c>
      <c r="H74" s="10">
        <v>16</v>
      </c>
      <c r="I74" s="10">
        <v>0</v>
      </c>
      <c r="J74" s="10">
        <v>15</v>
      </c>
      <c r="K74" s="10">
        <v>0</v>
      </c>
      <c r="L74" s="10">
        <v>8</v>
      </c>
      <c r="M74" s="10">
        <v>0</v>
      </c>
      <c r="N74" s="10">
        <v>6</v>
      </c>
      <c r="O74" s="10">
        <v>0</v>
      </c>
      <c r="P74" s="10">
        <v>0</v>
      </c>
      <c r="Q74" s="10">
        <v>7</v>
      </c>
      <c r="R74" s="10">
        <v>0</v>
      </c>
      <c r="S74" s="10">
        <v>0</v>
      </c>
      <c r="T74" s="10">
        <v>0</v>
      </c>
      <c r="U74" s="10">
        <v>0</v>
      </c>
      <c r="V74" s="10">
        <v>2</v>
      </c>
      <c r="W74" s="10">
        <v>2</v>
      </c>
      <c r="X74" s="10">
        <v>0</v>
      </c>
      <c r="Y74" s="10">
        <v>11</v>
      </c>
      <c r="Z74" s="10">
        <v>31</v>
      </c>
      <c r="AA74" s="10">
        <v>0</v>
      </c>
      <c r="AB74" s="10">
        <v>0</v>
      </c>
      <c r="AC74" s="10">
        <v>5</v>
      </c>
      <c r="AD74" s="10">
        <v>35</v>
      </c>
      <c r="AE74" s="10">
        <v>0</v>
      </c>
      <c r="AF74" s="10">
        <v>0</v>
      </c>
      <c r="AG74" s="10">
        <v>0</v>
      </c>
      <c r="AH74" s="10">
        <f t="shared" si="2"/>
        <v>149</v>
      </c>
      <c r="AI74" s="10">
        <f t="shared" si="3"/>
        <v>59</v>
      </c>
    </row>
    <row r="75" spans="1:35" x14ac:dyDescent="0.25">
      <c r="A75" s="11"/>
      <c r="B75" s="27" t="s">
        <v>82</v>
      </c>
      <c r="C75" s="13" t="s">
        <v>93</v>
      </c>
      <c r="D75" s="10">
        <v>21</v>
      </c>
      <c r="E75" s="10">
        <v>6</v>
      </c>
      <c r="F75" s="10">
        <v>0</v>
      </c>
      <c r="G75" s="10">
        <v>4</v>
      </c>
      <c r="H75" s="10">
        <v>16</v>
      </c>
      <c r="I75" s="10">
        <v>0</v>
      </c>
      <c r="J75" s="10">
        <v>8</v>
      </c>
      <c r="K75" s="10">
        <v>0</v>
      </c>
      <c r="L75" s="10">
        <v>1</v>
      </c>
      <c r="M75" s="10">
        <v>0</v>
      </c>
      <c r="N75" s="10">
        <v>5</v>
      </c>
      <c r="O75" s="10">
        <v>0</v>
      </c>
      <c r="P75" s="10">
        <v>0</v>
      </c>
      <c r="Q75" s="10">
        <v>2</v>
      </c>
      <c r="R75" s="10">
        <v>4</v>
      </c>
      <c r="S75" s="10">
        <v>0</v>
      </c>
      <c r="T75" s="10">
        <v>0</v>
      </c>
      <c r="U75" s="10">
        <v>0</v>
      </c>
      <c r="V75" s="10">
        <v>0</v>
      </c>
      <c r="W75" s="10">
        <v>0</v>
      </c>
      <c r="X75" s="10">
        <v>0</v>
      </c>
      <c r="Y75" s="10">
        <v>5</v>
      </c>
      <c r="Z75" s="10">
        <v>10</v>
      </c>
      <c r="AA75" s="10">
        <v>0</v>
      </c>
      <c r="AB75" s="10">
        <v>0</v>
      </c>
      <c r="AC75" s="10">
        <v>4</v>
      </c>
      <c r="AD75" s="10">
        <v>11</v>
      </c>
      <c r="AE75" s="10">
        <v>0</v>
      </c>
      <c r="AF75" s="10">
        <v>0</v>
      </c>
      <c r="AG75" s="10">
        <v>0</v>
      </c>
      <c r="AH75" s="10">
        <f t="shared" si="2"/>
        <v>76</v>
      </c>
      <c r="AI75" s="10">
        <f t="shared" si="3"/>
        <v>21</v>
      </c>
    </row>
    <row r="76" spans="1:35" x14ac:dyDescent="0.25">
      <c r="A76" s="11"/>
      <c r="B76" s="27" t="s">
        <v>82</v>
      </c>
      <c r="C76" s="13" t="s">
        <v>94</v>
      </c>
      <c r="D76" s="10">
        <v>30</v>
      </c>
      <c r="E76" s="10">
        <v>10</v>
      </c>
      <c r="F76" s="10">
        <v>0</v>
      </c>
      <c r="G76" s="10">
        <v>8</v>
      </c>
      <c r="H76" s="10">
        <v>18</v>
      </c>
      <c r="I76" s="10">
        <v>0</v>
      </c>
      <c r="J76" s="10">
        <v>8</v>
      </c>
      <c r="K76" s="10">
        <v>0</v>
      </c>
      <c r="L76" s="10">
        <v>2</v>
      </c>
      <c r="M76" s="10">
        <v>0</v>
      </c>
      <c r="N76" s="10">
        <v>11</v>
      </c>
      <c r="O76" s="10">
        <v>0</v>
      </c>
      <c r="P76" s="10">
        <v>0</v>
      </c>
      <c r="Q76" s="10">
        <v>5</v>
      </c>
      <c r="R76" s="10">
        <v>4</v>
      </c>
      <c r="S76" s="10">
        <v>0</v>
      </c>
      <c r="T76" s="10">
        <v>0</v>
      </c>
      <c r="U76" s="10">
        <v>0</v>
      </c>
      <c r="V76" s="10">
        <v>0</v>
      </c>
      <c r="W76" s="10">
        <v>0</v>
      </c>
      <c r="X76" s="10">
        <v>0</v>
      </c>
      <c r="Y76" s="10">
        <v>7</v>
      </c>
      <c r="Z76" s="10">
        <v>13</v>
      </c>
      <c r="AA76" s="10">
        <v>0</v>
      </c>
      <c r="AB76" s="10">
        <v>0</v>
      </c>
      <c r="AC76" s="10">
        <v>7</v>
      </c>
      <c r="AD76" s="10">
        <v>21</v>
      </c>
      <c r="AE76" s="10">
        <v>0</v>
      </c>
      <c r="AF76" s="10">
        <v>0</v>
      </c>
      <c r="AG76" s="10">
        <v>0</v>
      </c>
      <c r="AH76" s="10">
        <f t="shared" si="2"/>
        <v>107</v>
      </c>
      <c r="AI76" s="10">
        <f t="shared" si="3"/>
        <v>37</v>
      </c>
    </row>
    <row r="77" spans="1:35" x14ac:dyDescent="0.25">
      <c r="A77" s="11"/>
      <c r="B77" s="27" t="s">
        <v>82</v>
      </c>
      <c r="C77" s="13" t="s">
        <v>95</v>
      </c>
      <c r="D77" s="10">
        <v>2</v>
      </c>
      <c r="E77" s="10">
        <v>0</v>
      </c>
      <c r="F77" s="10">
        <v>0</v>
      </c>
      <c r="G77" s="10">
        <v>0</v>
      </c>
      <c r="H77" s="10">
        <v>1</v>
      </c>
      <c r="I77" s="10">
        <v>0</v>
      </c>
      <c r="J77" s="10">
        <v>0</v>
      </c>
      <c r="K77" s="10">
        <v>0</v>
      </c>
      <c r="L77" s="10">
        <v>0</v>
      </c>
      <c r="M77" s="10">
        <v>0</v>
      </c>
      <c r="N77" s="10">
        <v>2</v>
      </c>
      <c r="O77" s="10">
        <v>0</v>
      </c>
      <c r="P77" s="10">
        <v>0</v>
      </c>
      <c r="Q77" s="10">
        <v>1</v>
      </c>
      <c r="R77" s="10">
        <v>0</v>
      </c>
      <c r="S77" s="10">
        <v>0</v>
      </c>
      <c r="T77" s="10">
        <v>0</v>
      </c>
      <c r="U77" s="10">
        <v>0</v>
      </c>
      <c r="V77" s="10">
        <v>0</v>
      </c>
      <c r="W77" s="10">
        <v>0</v>
      </c>
      <c r="X77" s="10">
        <v>0</v>
      </c>
      <c r="Y77" s="10">
        <v>0</v>
      </c>
      <c r="Z77" s="10">
        <v>2</v>
      </c>
      <c r="AA77" s="10">
        <v>0</v>
      </c>
      <c r="AB77" s="10">
        <v>0</v>
      </c>
      <c r="AC77" s="10">
        <v>2</v>
      </c>
      <c r="AD77" s="10">
        <v>2</v>
      </c>
      <c r="AE77" s="10">
        <v>0</v>
      </c>
      <c r="AF77" s="10">
        <v>0</v>
      </c>
      <c r="AG77" s="10">
        <v>0</v>
      </c>
      <c r="AH77" s="10">
        <f t="shared" si="2"/>
        <v>9</v>
      </c>
      <c r="AI77" s="10">
        <f t="shared" si="3"/>
        <v>3</v>
      </c>
    </row>
    <row r="78" spans="1:35" x14ac:dyDescent="0.25">
      <c r="A78" s="15"/>
      <c r="B78" s="16"/>
      <c r="C78" s="17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</row>
    <row r="79" spans="1:35" x14ac:dyDescent="0.25">
      <c r="A79" s="11" t="s">
        <v>96</v>
      </c>
      <c r="B79" s="14" t="s">
        <v>97</v>
      </c>
      <c r="C79" s="17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</row>
    <row r="80" spans="1:35" x14ac:dyDescent="0.25">
      <c r="A80" s="15"/>
      <c r="B80" s="27" t="s">
        <v>82</v>
      </c>
      <c r="C80" s="13" t="s">
        <v>98</v>
      </c>
      <c r="D80" s="10">
        <v>1</v>
      </c>
      <c r="E80" s="10">
        <v>1</v>
      </c>
      <c r="F80" s="10">
        <v>0</v>
      </c>
      <c r="G80" s="10">
        <v>0</v>
      </c>
      <c r="H80" s="10">
        <v>0</v>
      </c>
      <c r="I80" s="10">
        <v>0</v>
      </c>
      <c r="J80" s="10">
        <v>0</v>
      </c>
      <c r="K80" s="10">
        <v>0</v>
      </c>
      <c r="L80" s="10">
        <v>0</v>
      </c>
      <c r="M80" s="10">
        <v>0</v>
      </c>
      <c r="N80" s="10">
        <v>0</v>
      </c>
      <c r="O80" s="10">
        <v>0</v>
      </c>
      <c r="P80" s="10">
        <v>0</v>
      </c>
      <c r="Q80" s="10">
        <v>0</v>
      </c>
      <c r="R80" s="10">
        <v>1</v>
      </c>
      <c r="S80" s="10">
        <v>0</v>
      </c>
      <c r="T80" s="10">
        <v>0</v>
      </c>
      <c r="U80" s="10">
        <v>0</v>
      </c>
      <c r="V80" s="10">
        <v>0</v>
      </c>
      <c r="W80" s="10">
        <v>0</v>
      </c>
      <c r="X80" s="10">
        <v>0</v>
      </c>
      <c r="Y80" s="10">
        <v>0</v>
      </c>
      <c r="Z80" s="10">
        <v>0</v>
      </c>
      <c r="AA80" s="10">
        <v>0</v>
      </c>
      <c r="AB80" s="10">
        <v>0</v>
      </c>
      <c r="AC80" s="10">
        <v>4</v>
      </c>
      <c r="AD80" s="10">
        <v>0</v>
      </c>
      <c r="AE80" s="10">
        <v>0</v>
      </c>
      <c r="AF80" s="10">
        <v>0</v>
      </c>
      <c r="AG80" s="10">
        <v>0</v>
      </c>
      <c r="AH80" s="10">
        <f t="shared" si="2"/>
        <v>2</v>
      </c>
      <c r="AI80" s="10">
        <f t="shared" si="3"/>
        <v>5</v>
      </c>
    </row>
    <row r="81" spans="1:35" x14ac:dyDescent="0.25">
      <c r="A81" s="15"/>
      <c r="B81" s="27" t="s">
        <v>82</v>
      </c>
      <c r="C81" s="13" t="s">
        <v>99</v>
      </c>
      <c r="D81" s="10">
        <v>2</v>
      </c>
      <c r="E81" s="10">
        <v>0</v>
      </c>
      <c r="F81" s="10">
        <v>0</v>
      </c>
      <c r="G81" s="10">
        <v>0</v>
      </c>
      <c r="H81" s="10">
        <v>0</v>
      </c>
      <c r="I81" s="10">
        <v>0</v>
      </c>
      <c r="J81" s="10">
        <v>0</v>
      </c>
      <c r="K81" s="10">
        <v>0</v>
      </c>
      <c r="L81" s="10">
        <v>0</v>
      </c>
      <c r="M81" s="10">
        <v>0</v>
      </c>
      <c r="N81" s="10">
        <v>5</v>
      </c>
      <c r="O81" s="10">
        <v>0</v>
      </c>
      <c r="P81" s="10">
        <v>0</v>
      </c>
      <c r="Q81" s="10">
        <v>0</v>
      </c>
      <c r="R81" s="10">
        <v>0</v>
      </c>
      <c r="S81" s="10">
        <v>0</v>
      </c>
      <c r="T81" s="10">
        <v>0</v>
      </c>
      <c r="U81" s="10">
        <v>0</v>
      </c>
      <c r="V81" s="10">
        <v>0</v>
      </c>
      <c r="W81" s="10">
        <v>0</v>
      </c>
      <c r="X81" s="10">
        <v>0</v>
      </c>
      <c r="Y81" s="10">
        <v>0</v>
      </c>
      <c r="Z81" s="10">
        <v>0</v>
      </c>
      <c r="AA81" s="10">
        <v>0</v>
      </c>
      <c r="AB81" s="10">
        <v>0</v>
      </c>
      <c r="AC81" s="10">
        <v>0</v>
      </c>
      <c r="AD81" s="10">
        <v>0</v>
      </c>
      <c r="AE81" s="10">
        <v>0</v>
      </c>
      <c r="AF81" s="10">
        <v>0</v>
      </c>
      <c r="AG81" s="10">
        <v>0</v>
      </c>
      <c r="AH81" s="10">
        <f t="shared" si="2"/>
        <v>7</v>
      </c>
      <c r="AI81" s="10">
        <f t="shared" si="3"/>
        <v>0</v>
      </c>
    </row>
    <row r="82" spans="1:35" x14ac:dyDescent="0.25">
      <c r="A82" s="15"/>
      <c r="B82" s="27" t="s">
        <v>82</v>
      </c>
      <c r="C82" s="13" t="s">
        <v>100</v>
      </c>
      <c r="D82" s="10">
        <v>0</v>
      </c>
      <c r="E82" s="10">
        <v>0</v>
      </c>
      <c r="F82" s="10">
        <v>0</v>
      </c>
      <c r="G82" s="10">
        <v>0</v>
      </c>
      <c r="H82" s="10">
        <v>0</v>
      </c>
      <c r="I82" s="10">
        <v>0</v>
      </c>
      <c r="J82" s="10">
        <v>0</v>
      </c>
      <c r="K82" s="10">
        <v>0</v>
      </c>
      <c r="L82" s="10">
        <v>0</v>
      </c>
      <c r="M82" s="10">
        <v>0</v>
      </c>
      <c r="N82" s="10">
        <v>0</v>
      </c>
      <c r="O82" s="10">
        <v>0</v>
      </c>
      <c r="P82" s="10">
        <v>0</v>
      </c>
      <c r="Q82" s="10">
        <v>0</v>
      </c>
      <c r="R82" s="10">
        <v>3</v>
      </c>
      <c r="S82" s="10">
        <v>0</v>
      </c>
      <c r="T82" s="10">
        <v>0</v>
      </c>
      <c r="U82" s="10">
        <v>0</v>
      </c>
      <c r="V82" s="10">
        <v>0</v>
      </c>
      <c r="W82" s="10">
        <v>0</v>
      </c>
      <c r="X82" s="10">
        <v>0</v>
      </c>
      <c r="Y82" s="10">
        <v>0</v>
      </c>
      <c r="Z82" s="10">
        <v>0</v>
      </c>
      <c r="AA82" s="10">
        <v>0</v>
      </c>
      <c r="AB82" s="10">
        <v>0</v>
      </c>
      <c r="AC82" s="10">
        <v>1</v>
      </c>
      <c r="AD82" s="10">
        <v>0</v>
      </c>
      <c r="AE82" s="10">
        <v>0</v>
      </c>
      <c r="AF82" s="10">
        <v>0</v>
      </c>
      <c r="AG82" s="10">
        <v>0</v>
      </c>
      <c r="AH82" s="10">
        <f t="shared" si="2"/>
        <v>3</v>
      </c>
      <c r="AI82" s="10">
        <f t="shared" si="3"/>
        <v>1</v>
      </c>
    </row>
    <row r="83" spans="1:35" x14ac:dyDescent="0.25">
      <c r="A83" s="15"/>
      <c r="B83" s="27" t="s">
        <v>82</v>
      </c>
      <c r="C83" s="13" t="s">
        <v>101</v>
      </c>
      <c r="D83" s="10">
        <v>15</v>
      </c>
      <c r="E83" s="10">
        <v>1</v>
      </c>
      <c r="F83" s="10">
        <v>0</v>
      </c>
      <c r="G83" s="10">
        <v>0</v>
      </c>
      <c r="H83" s="10">
        <v>7</v>
      </c>
      <c r="I83" s="10">
        <v>0</v>
      </c>
      <c r="J83" s="10">
        <v>2</v>
      </c>
      <c r="K83" s="10">
        <v>0</v>
      </c>
      <c r="L83" s="10">
        <v>0</v>
      </c>
      <c r="M83" s="10">
        <v>0</v>
      </c>
      <c r="N83" s="10">
        <v>2</v>
      </c>
      <c r="O83" s="10">
        <v>0</v>
      </c>
      <c r="P83" s="10">
        <v>0</v>
      </c>
      <c r="Q83" s="10">
        <v>0</v>
      </c>
      <c r="R83" s="10">
        <v>5</v>
      </c>
      <c r="S83" s="10">
        <v>0</v>
      </c>
      <c r="T83" s="10">
        <v>0</v>
      </c>
      <c r="U83" s="10">
        <v>0</v>
      </c>
      <c r="V83" s="10">
        <v>1</v>
      </c>
      <c r="W83" s="10">
        <v>0</v>
      </c>
      <c r="X83" s="10">
        <v>0</v>
      </c>
      <c r="Y83" s="10">
        <v>0</v>
      </c>
      <c r="Z83" s="10">
        <v>5</v>
      </c>
      <c r="AA83" s="10">
        <v>0</v>
      </c>
      <c r="AB83" s="10">
        <v>0</v>
      </c>
      <c r="AC83" s="10">
        <v>0</v>
      </c>
      <c r="AD83" s="10">
        <v>7</v>
      </c>
      <c r="AE83" s="10">
        <v>0</v>
      </c>
      <c r="AF83" s="10">
        <v>0</v>
      </c>
      <c r="AG83" s="10">
        <v>0</v>
      </c>
      <c r="AH83" s="10">
        <f t="shared" si="2"/>
        <v>44</v>
      </c>
      <c r="AI83" s="10">
        <f t="shared" si="3"/>
        <v>1</v>
      </c>
    </row>
    <row r="84" spans="1:35" x14ac:dyDescent="0.25">
      <c r="A84" s="15"/>
      <c r="B84" s="27" t="s">
        <v>82</v>
      </c>
      <c r="C84" s="13" t="s">
        <v>102</v>
      </c>
      <c r="D84" s="10">
        <v>17</v>
      </c>
      <c r="E84" s="10">
        <v>1</v>
      </c>
      <c r="F84" s="10">
        <v>0</v>
      </c>
      <c r="G84" s="10">
        <v>0</v>
      </c>
      <c r="H84" s="10">
        <v>11</v>
      </c>
      <c r="I84" s="10">
        <v>0</v>
      </c>
      <c r="J84" s="10">
        <v>5</v>
      </c>
      <c r="K84" s="10">
        <v>0</v>
      </c>
      <c r="L84" s="10">
        <v>0</v>
      </c>
      <c r="M84" s="10">
        <v>0</v>
      </c>
      <c r="N84" s="10">
        <v>3</v>
      </c>
      <c r="O84" s="10">
        <v>0</v>
      </c>
      <c r="P84" s="10">
        <v>0</v>
      </c>
      <c r="Q84" s="10">
        <v>1</v>
      </c>
      <c r="R84" s="10">
        <v>0</v>
      </c>
      <c r="S84" s="10">
        <v>0</v>
      </c>
      <c r="T84" s="10">
        <v>0</v>
      </c>
      <c r="U84" s="10">
        <v>0</v>
      </c>
      <c r="V84" s="10">
        <v>0</v>
      </c>
      <c r="W84" s="10">
        <v>0</v>
      </c>
      <c r="X84" s="10">
        <v>0</v>
      </c>
      <c r="Y84" s="10">
        <v>0</v>
      </c>
      <c r="Z84" s="10">
        <v>3</v>
      </c>
      <c r="AA84" s="10">
        <v>0</v>
      </c>
      <c r="AB84" s="10">
        <v>0</v>
      </c>
      <c r="AC84" s="10">
        <v>0</v>
      </c>
      <c r="AD84" s="10">
        <v>11</v>
      </c>
      <c r="AE84" s="10">
        <v>0</v>
      </c>
      <c r="AF84" s="10">
        <v>0</v>
      </c>
      <c r="AG84" s="10">
        <v>0</v>
      </c>
      <c r="AH84" s="10">
        <f t="shared" si="2"/>
        <v>50</v>
      </c>
      <c r="AI84" s="10">
        <f t="shared" si="3"/>
        <v>2</v>
      </c>
    </row>
    <row r="85" spans="1:35" x14ac:dyDescent="0.25">
      <c r="A85" s="15"/>
      <c r="B85" s="27" t="s">
        <v>82</v>
      </c>
      <c r="C85" s="13" t="s">
        <v>103</v>
      </c>
      <c r="D85" s="10">
        <v>8</v>
      </c>
      <c r="E85" s="10">
        <v>1</v>
      </c>
      <c r="F85" s="10">
        <v>0</v>
      </c>
      <c r="G85" s="10">
        <v>0</v>
      </c>
      <c r="H85" s="10">
        <v>1</v>
      </c>
      <c r="I85" s="10">
        <v>0</v>
      </c>
      <c r="J85" s="10">
        <v>1</v>
      </c>
      <c r="K85" s="10">
        <v>0</v>
      </c>
      <c r="L85" s="10">
        <v>0</v>
      </c>
      <c r="M85" s="10">
        <v>0</v>
      </c>
      <c r="N85" s="10">
        <v>0</v>
      </c>
      <c r="O85" s="10">
        <v>0</v>
      </c>
      <c r="P85" s="10">
        <v>0</v>
      </c>
      <c r="Q85" s="10">
        <v>0</v>
      </c>
      <c r="R85" s="10">
        <v>0</v>
      </c>
      <c r="S85" s="10">
        <v>0</v>
      </c>
      <c r="T85" s="10">
        <v>0</v>
      </c>
      <c r="U85" s="10">
        <v>0</v>
      </c>
      <c r="V85" s="10">
        <v>0</v>
      </c>
      <c r="W85" s="10">
        <v>0</v>
      </c>
      <c r="X85" s="10">
        <v>0</v>
      </c>
      <c r="Y85" s="10">
        <v>0</v>
      </c>
      <c r="Z85" s="10">
        <v>1</v>
      </c>
      <c r="AA85" s="10">
        <v>0</v>
      </c>
      <c r="AB85" s="10">
        <v>0</v>
      </c>
      <c r="AC85" s="10">
        <v>2</v>
      </c>
      <c r="AD85" s="10">
        <v>0</v>
      </c>
      <c r="AE85" s="10">
        <v>0</v>
      </c>
      <c r="AF85" s="10">
        <v>0</v>
      </c>
      <c r="AG85" s="10">
        <v>0</v>
      </c>
      <c r="AH85" s="10">
        <f t="shared" si="2"/>
        <v>11</v>
      </c>
      <c r="AI85" s="10">
        <f t="shared" si="3"/>
        <v>3</v>
      </c>
    </row>
    <row r="86" spans="1:35" ht="15" customHeight="1" x14ac:dyDescent="0.25">
      <c r="A86" s="15"/>
      <c r="B86" s="27" t="s">
        <v>82</v>
      </c>
      <c r="C86" s="18" t="s">
        <v>104</v>
      </c>
      <c r="D86" s="10">
        <v>70</v>
      </c>
      <c r="E86" s="10">
        <v>40</v>
      </c>
      <c r="F86" s="10">
        <v>0</v>
      </c>
      <c r="G86" s="10">
        <v>44</v>
      </c>
      <c r="H86" s="10">
        <v>44</v>
      </c>
      <c r="I86" s="10">
        <v>0</v>
      </c>
      <c r="J86" s="10">
        <v>50</v>
      </c>
      <c r="K86" s="10">
        <v>0</v>
      </c>
      <c r="L86" s="10">
        <v>42</v>
      </c>
      <c r="M86" s="10">
        <v>0</v>
      </c>
      <c r="N86" s="10">
        <v>21</v>
      </c>
      <c r="O86" s="10">
        <v>0</v>
      </c>
      <c r="P86" s="10">
        <v>0</v>
      </c>
      <c r="Q86" s="10">
        <v>42</v>
      </c>
      <c r="R86" s="10">
        <v>0</v>
      </c>
      <c r="S86" s="10">
        <v>0</v>
      </c>
      <c r="T86" s="10">
        <v>0</v>
      </c>
      <c r="U86" s="10">
        <v>0</v>
      </c>
      <c r="V86" s="10">
        <v>10</v>
      </c>
      <c r="W86" s="10">
        <v>7</v>
      </c>
      <c r="X86" s="10">
        <v>0</v>
      </c>
      <c r="Y86" s="10">
        <v>36</v>
      </c>
      <c r="Z86" s="10">
        <v>57</v>
      </c>
      <c r="AA86" s="10">
        <v>0</v>
      </c>
      <c r="AB86" s="10">
        <v>0</v>
      </c>
      <c r="AC86" s="10">
        <v>11</v>
      </c>
      <c r="AD86" s="10">
        <v>73</v>
      </c>
      <c r="AE86" s="10">
        <v>0</v>
      </c>
      <c r="AF86" s="10">
        <v>0</v>
      </c>
      <c r="AG86" s="10">
        <v>0</v>
      </c>
      <c r="AH86" s="10">
        <f t="shared" si="2"/>
        <v>367</v>
      </c>
      <c r="AI86" s="10">
        <f t="shared" si="3"/>
        <v>180</v>
      </c>
    </row>
    <row r="87" spans="1:35" x14ac:dyDescent="0.25">
      <c r="A87" s="19"/>
      <c r="B87" s="20"/>
      <c r="C87" s="21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</row>
    <row r="88" spans="1:35" x14ac:dyDescent="0.25">
      <c r="A88" s="19"/>
      <c r="B88" s="22" t="s">
        <v>105</v>
      </c>
      <c r="C88" s="23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</row>
    <row r="89" spans="1:35" x14ac:dyDescent="0.25">
      <c r="A89" s="19"/>
      <c r="B89" s="27" t="s">
        <v>82</v>
      </c>
      <c r="C89" s="24" t="s">
        <v>106</v>
      </c>
      <c r="D89" s="10">
        <v>0</v>
      </c>
      <c r="E89" s="10">
        <v>0</v>
      </c>
      <c r="F89" s="10">
        <v>0</v>
      </c>
      <c r="G89" s="10">
        <v>0</v>
      </c>
      <c r="H89" s="10">
        <v>0</v>
      </c>
      <c r="I89" s="10">
        <v>0</v>
      </c>
      <c r="J89" s="10">
        <v>0</v>
      </c>
      <c r="K89" s="10">
        <v>0</v>
      </c>
      <c r="L89" s="10">
        <v>0</v>
      </c>
      <c r="M89" s="10">
        <v>0</v>
      </c>
      <c r="N89" s="10">
        <v>0</v>
      </c>
      <c r="O89" s="10">
        <v>0</v>
      </c>
      <c r="P89" s="10">
        <v>0</v>
      </c>
      <c r="Q89" s="10">
        <v>0</v>
      </c>
      <c r="R89" s="10">
        <v>0</v>
      </c>
      <c r="S89" s="10">
        <v>0</v>
      </c>
      <c r="T89" s="10">
        <v>0</v>
      </c>
      <c r="U89" s="10">
        <v>0</v>
      </c>
      <c r="V89" s="10">
        <v>0</v>
      </c>
      <c r="W89" s="10">
        <v>0</v>
      </c>
      <c r="X89" s="10">
        <v>0</v>
      </c>
      <c r="Y89" s="10">
        <v>0</v>
      </c>
      <c r="Z89" s="10">
        <v>0</v>
      </c>
      <c r="AA89" s="10">
        <v>0</v>
      </c>
      <c r="AB89" s="10">
        <v>0</v>
      </c>
      <c r="AC89" s="10">
        <v>0</v>
      </c>
      <c r="AD89" s="10">
        <v>0</v>
      </c>
      <c r="AE89" s="10">
        <v>0</v>
      </c>
      <c r="AF89" s="10">
        <v>0</v>
      </c>
      <c r="AG89" s="10">
        <v>0</v>
      </c>
      <c r="AH89" s="10">
        <f t="shared" si="2"/>
        <v>0</v>
      </c>
      <c r="AI89" s="10">
        <f t="shared" si="3"/>
        <v>0</v>
      </c>
    </row>
    <row r="90" spans="1:35" x14ac:dyDescent="0.25">
      <c r="A90" s="19"/>
      <c r="B90" s="27" t="s">
        <v>82</v>
      </c>
      <c r="C90" s="24" t="s">
        <v>107</v>
      </c>
      <c r="D90" s="10">
        <v>0</v>
      </c>
      <c r="E90" s="10">
        <v>0</v>
      </c>
      <c r="F90" s="10">
        <v>0</v>
      </c>
      <c r="G90" s="10">
        <v>0</v>
      </c>
      <c r="H90" s="10">
        <v>0</v>
      </c>
      <c r="I90" s="10">
        <v>0</v>
      </c>
      <c r="J90" s="10">
        <v>0</v>
      </c>
      <c r="K90" s="10">
        <v>0</v>
      </c>
      <c r="L90" s="10">
        <v>0</v>
      </c>
      <c r="M90" s="10">
        <v>0</v>
      </c>
      <c r="N90" s="10">
        <v>0</v>
      </c>
      <c r="O90" s="10">
        <v>0</v>
      </c>
      <c r="P90" s="10">
        <v>0</v>
      </c>
      <c r="Q90" s="10">
        <v>0</v>
      </c>
      <c r="R90" s="10">
        <v>0</v>
      </c>
      <c r="S90" s="10">
        <v>0</v>
      </c>
      <c r="T90" s="10">
        <v>0</v>
      </c>
      <c r="U90" s="10">
        <v>0</v>
      </c>
      <c r="V90" s="10">
        <v>0</v>
      </c>
      <c r="W90" s="10">
        <v>0</v>
      </c>
      <c r="X90" s="10">
        <v>0</v>
      </c>
      <c r="Y90" s="10">
        <v>0</v>
      </c>
      <c r="Z90" s="10">
        <v>0</v>
      </c>
      <c r="AA90" s="10">
        <v>0</v>
      </c>
      <c r="AB90" s="10">
        <v>0</v>
      </c>
      <c r="AC90" s="10">
        <v>0</v>
      </c>
      <c r="AD90" s="10">
        <v>0</v>
      </c>
      <c r="AE90" s="10">
        <v>0</v>
      </c>
      <c r="AF90" s="10">
        <v>0</v>
      </c>
      <c r="AG90" s="10">
        <v>0</v>
      </c>
      <c r="AH90" s="10">
        <f t="shared" si="2"/>
        <v>0</v>
      </c>
      <c r="AI90" s="10">
        <f t="shared" si="3"/>
        <v>0</v>
      </c>
    </row>
    <row r="91" spans="1:35" x14ac:dyDescent="0.25">
      <c r="A91" s="19"/>
      <c r="B91" s="27" t="s">
        <v>82</v>
      </c>
      <c r="C91" s="24" t="s">
        <v>108</v>
      </c>
      <c r="D91" s="10">
        <v>0</v>
      </c>
      <c r="E91" s="10">
        <v>0</v>
      </c>
      <c r="F91" s="10">
        <v>0</v>
      </c>
      <c r="G91" s="10">
        <v>0</v>
      </c>
      <c r="H91" s="10">
        <v>0</v>
      </c>
      <c r="I91" s="10">
        <v>0</v>
      </c>
      <c r="J91" s="10">
        <v>0</v>
      </c>
      <c r="K91" s="10">
        <v>0</v>
      </c>
      <c r="L91" s="10">
        <v>0</v>
      </c>
      <c r="M91" s="10">
        <v>0</v>
      </c>
      <c r="N91" s="10">
        <v>0</v>
      </c>
      <c r="O91" s="10">
        <v>0</v>
      </c>
      <c r="P91" s="10">
        <v>0</v>
      </c>
      <c r="Q91" s="10">
        <v>0</v>
      </c>
      <c r="R91" s="10">
        <v>0</v>
      </c>
      <c r="S91" s="10">
        <v>0</v>
      </c>
      <c r="T91" s="10">
        <v>0</v>
      </c>
      <c r="U91" s="10">
        <v>0</v>
      </c>
      <c r="V91" s="10">
        <v>0</v>
      </c>
      <c r="W91" s="10">
        <v>0</v>
      </c>
      <c r="X91" s="10">
        <v>0</v>
      </c>
      <c r="Y91" s="10">
        <v>0</v>
      </c>
      <c r="Z91" s="10">
        <v>0</v>
      </c>
      <c r="AA91" s="10">
        <v>0</v>
      </c>
      <c r="AB91" s="10">
        <v>0</v>
      </c>
      <c r="AC91" s="10">
        <v>7</v>
      </c>
      <c r="AD91" s="10">
        <v>0</v>
      </c>
      <c r="AE91" s="10">
        <v>0</v>
      </c>
      <c r="AF91" s="10">
        <v>0</v>
      </c>
      <c r="AG91" s="10">
        <v>0</v>
      </c>
      <c r="AH91" s="10">
        <f t="shared" si="2"/>
        <v>0</v>
      </c>
      <c r="AI91" s="10">
        <f t="shared" si="3"/>
        <v>7</v>
      </c>
    </row>
    <row r="92" spans="1:35" x14ac:dyDescent="0.25">
      <c r="A92" s="19"/>
      <c r="B92" s="27" t="s">
        <v>82</v>
      </c>
      <c r="C92" s="24" t="s">
        <v>109</v>
      </c>
      <c r="D92" s="10">
        <v>0</v>
      </c>
      <c r="E92" s="10">
        <v>0</v>
      </c>
      <c r="F92" s="10">
        <v>0</v>
      </c>
      <c r="G92" s="10">
        <v>0</v>
      </c>
      <c r="H92" s="10">
        <v>0</v>
      </c>
      <c r="I92" s="10">
        <v>0</v>
      </c>
      <c r="J92" s="10">
        <v>0</v>
      </c>
      <c r="K92" s="10">
        <v>0</v>
      </c>
      <c r="L92" s="10">
        <v>1</v>
      </c>
      <c r="M92" s="10">
        <v>0</v>
      </c>
      <c r="N92" s="10">
        <v>0</v>
      </c>
      <c r="O92" s="10">
        <v>0</v>
      </c>
      <c r="P92" s="10">
        <v>0</v>
      </c>
      <c r="Q92" s="10">
        <v>0</v>
      </c>
      <c r="R92" s="10">
        <v>9</v>
      </c>
      <c r="S92" s="10">
        <v>0</v>
      </c>
      <c r="T92" s="10">
        <v>0</v>
      </c>
      <c r="U92" s="10">
        <v>0</v>
      </c>
      <c r="V92" s="10">
        <v>0</v>
      </c>
      <c r="W92" s="10">
        <v>0</v>
      </c>
      <c r="X92" s="10">
        <v>0</v>
      </c>
      <c r="Y92" s="10">
        <v>0</v>
      </c>
      <c r="Z92" s="10">
        <v>0</v>
      </c>
      <c r="AA92" s="10">
        <v>0</v>
      </c>
      <c r="AB92" s="10">
        <v>0</v>
      </c>
      <c r="AC92" s="10">
        <v>0</v>
      </c>
      <c r="AD92" s="10">
        <v>0</v>
      </c>
      <c r="AE92" s="10">
        <v>0</v>
      </c>
      <c r="AF92" s="10">
        <v>0</v>
      </c>
      <c r="AG92" s="10">
        <v>0</v>
      </c>
      <c r="AH92" s="10">
        <f t="shared" si="2"/>
        <v>10</v>
      </c>
      <c r="AI92" s="10">
        <f t="shared" si="3"/>
        <v>0</v>
      </c>
    </row>
    <row r="93" spans="1:35" x14ac:dyDescent="0.25">
      <c r="A93" s="19"/>
      <c r="B93" s="27" t="s">
        <v>82</v>
      </c>
      <c r="C93" s="24" t="s">
        <v>110</v>
      </c>
      <c r="D93" s="10">
        <v>110</v>
      </c>
      <c r="E93" s="10">
        <v>40</v>
      </c>
      <c r="F93" s="10">
        <v>0</v>
      </c>
      <c r="G93" s="10">
        <v>37</v>
      </c>
      <c r="H93" s="10">
        <v>49</v>
      </c>
      <c r="I93" s="10">
        <v>0</v>
      </c>
      <c r="J93" s="10">
        <v>1</v>
      </c>
      <c r="K93" s="10">
        <v>0</v>
      </c>
      <c r="L93" s="10">
        <v>36</v>
      </c>
      <c r="M93" s="10">
        <v>0</v>
      </c>
      <c r="N93" s="10">
        <v>0</v>
      </c>
      <c r="O93" s="10">
        <v>0</v>
      </c>
      <c r="P93" s="10">
        <v>0</v>
      </c>
      <c r="Q93" s="10">
        <v>16</v>
      </c>
      <c r="R93" s="10">
        <v>0</v>
      </c>
      <c r="S93" s="10">
        <v>0</v>
      </c>
      <c r="T93" s="10">
        <v>0</v>
      </c>
      <c r="U93" s="10">
        <v>0</v>
      </c>
      <c r="V93" s="10">
        <v>0</v>
      </c>
      <c r="W93" s="10">
        <v>0</v>
      </c>
      <c r="X93" s="10">
        <v>0</v>
      </c>
      <c r="Y93" s="10">
        <v>36</v>
      </c>
      <c r="Z93" s="10">
        <v>35</v>
      </c>
      <c r="AA93" s="10">
        <v>0</v>
      </c>
      <c r="AB93" s="10">
        <v>0</v>
      </c>
      <c r="AC93" s="10">
        <v>0</v>
      </c>
      <c r="AD93" s="10">
        <v>91</v>
      </c>
      <c r="AE93" s="10">
        <v>0</v>
      </c>
      <c r="AF93" s="10">
        <v>0</v>
      </c>
      <c r="AG93" s="10">
        <v>0</v>
      </c>
      <c r="AH93" s="10">
        <f t="shared" si="2"/>
        <v>322</v>
      </c>
      <c r="AI93" s="10">
        <f t="shared" si="3"/>
        <v>129</v>
      </c>
    </row>
    <row r="94" spans="1:35" x14ac:dyDescent="0.25">
      <c r="A94" s="19"/>
      <c r="B94" s="27" t="s">
        <v>82</v>
      </c>
      <c r="C94" s="24" t="s">
        <v>111</v>
      </c>
      <c r="D94" s="10">
        <v>0</v>
      </c>
      <c r="E94" s="10">
        <v>0</v>
      </c>
      <c r="F94" s="10">
        <v>0</v>
      </c>
      <c r="G94" s="10">
        <v>0</v>
      </c>
      <c r="H94" s="10">
        <v>0</v>
      </c>
      <c r="I94" s="10">
        <v>0</v>
      </c>
      <c r="J94" s="10">
        <v>0</v>
      </c>
      <c r="K94" s="10">
        <v>0</v>
      </c>
      <c r="L94" s="10">
        <v>0</v>
      </c>
      <c r="M94" s="10">
        <v>0</v>
      </c>
      <c r="N94" s="10">
        <v>0</v>
      </c>
      <c r="O94" s="10">
        <v>0</v>
      </c>
      <c r="P94" s="10">
        <v>0</v>
      </c>
      <c r="Q94" s="10">
        <v>0</v>
      </c>
      <c r="R94" s="10">
        <v>0</v>
      </c>
      <c r="S94" s="10">
        <v>0</v>
      </c>
      <c r="T94" s="10">
        <v>0</v>
      </c>
      <c r="U94" s="10">
        <v>0</v>
      </c>
      <c r="V94" s="10">
        <v>11</v>
      </c>
      <c r="W94" s="10">
        <v>7</v>
      </c>
      <c r="X94" s="10">
        <v>0</v>
      </c>
      <c r="Y94" s="10">
        <v>0</v>
      </c>
      <c r="Z94" s="10">
        <v>0</v>
      </c>
      <c r="AA94" s="10">
        <v>0</v>
      </c>
      <c r="AB94" s="10">
        <v>0</v>
      </c>
      <c r="AC94" s="10">
        <v>0</v>
      </c>
      <c r="AD94" s="10">
        <v>0</v>
      </c>
      <c r="AE94" s="10">
        <v>0</v>
      </c>
      <c r="AF94" s="10">
        <v>0</v>
      </c>
      <c r="AG94" s="10">
        <v>0</v>
      </c>
      <c r="AH94" s="10">
        <f t="shared" si="2"/>
        <v>11</v>
      </c>
      <c r="AI94" s="10">
        <f t="shared" si="3"/>
        <v>7</v>
      </c>
    </row>
    <row r="95" spans="1:35" x14ac:dyDescent="0.25">
      <c r="A95" s="19"/>
      <c r="B95" s="27" t="s">
        <v>82</v>
      </c>
      <c r="C95" s="24" t="s">
        <v>112</v>
      </c>
      <c r="D95" s="10">
        <v>0</v>
      </c>
      <c r="E95" s="10">
        <v>0</v>
      </c>
      <c r="F95" s="10">
        <v>0</v>
      </c>
      <c r="G95" s="10">
        <v>0</v>
      </c>
      <c r="H95" s="10">
        <v>0</v>
      </c>
      <c r="I95" s="10">
        <v>0</v>
      </c>
      <c r="J95" s="10">
        <v>0</v>
      </c>
      <c r="K95" s="10">
        <v>0</v>
      </c>
      <c r="L95" s="10">
        <v>0</v>
      </c>
      <c r="M95" s="10">
        <v>0</v>
      </c>
      <c r="N95" s="10">
        <v>0</v>
      </c>
      <c r="O95" s="10">
        <v>0</v>
      </c>
      <c r="P95" s="10">
        <v>0</v>
      </c>
      <c r="Q95" s="10">
        <v>0</v>
      </c>
      <c r="R95" s="10">
        <v>0</v>
      </c>
      <c r="S95" s="10">
        <v>0</v>
      </c>
      <c r="T95" s="10">
        <v>0</v>
      </c>
      <c r="U95" s="10">
        <v>0</v>
      </c>
      <c r="V95" s="10">
        <v>0</v>
      </c>
      <c r="W95" s="10">
        <v>0</v>
      </c>
      <c r="X95" s="10">
        <v>0</v>
      </c>
      <c r="Y95" s="10">
        <v>0</v>
      </c>
      <c r="Z95" s="10">
        <v>0</v>
      </c>
      <c r="AA95" s="10">
        <v>0</v>
      </c>
      <c r="AB95" s="10">
        <v>0</v>
      </c>
      <c r="AC95" s="10">
        <v>0</v>
      </c>
      <c r="AD95" s="10">
        <v>0</v>
      </c>
      <c r="AE95" s="10">
        <v>0</v>
      </c>
      <c r="AF95" s="10">
        <v>0</v>
      </c>
      <c r="AG95" s="10">
        <v>0</v>
      </c>
      <c r="AH95" s="10">
        <f t="shared" si="2"/>
        <v>0</v>
      </c>
      <c r="AI95" s="10">
        <f t="shared" si="3"/>
        <v>0</v>
      </c>
    </row>
    <row r="96" spans="1:35" x14ac:dyDescent="0.25">
      <c r="A96" s="19"/>
      <c r="B96" s="27" t="s">
        <v>82</v>
      </c>
      <c r="C96" s="24" t="s">
        <v>113</v>
      </c>
      <c r="D96" s="10">
        <v>0</v>
      </c>
      <c r="E96" s="10">
        <v>0</v>
      </c>
      <c r="F96" s="10">
        <v>0</v>
      </c>
      <c r="G96" s="10">
        <v>0</v>
      </c>
      <c r="H96" s="10">
        <v>0</v>
      </c>
      <c r="I96" s="10">
        <v>0</v>
      </c>
      <c r="J96" s="10">
        <v>0</v>
      </c>
      <c r="K96" s="10">
        <v>0</v>
      </c>
      <c r="L96" s="10">
        <v>0</v>
      </c>
      <c r="M96" s="10">
        <v>0</v>
      </c>
      <c r="N96" s="10">
        <v>0</v>
      </c>
      <c r="O96" s="10">
        <v>0</v>
      </c>
      <c r="P96" s="10">
        <v>0</v>
      </c>
      <c r="Q96" s="10">
        <v>0</v>
      </c>
      <c r="R96" s="10">
        <v>0</v>
      </c>
      <c r="S96" s="10">
        <v>0</v>
      </c>
      <c r="T96" s="10">
        <v>0</v>
      </c>
      <c r="U96" s="10">
        <v>0</v>
      </c>
      <c r="V96" s="10">
        <v>0</v>
      </c>
      <c r="W96" s="10">
        <v>0</v>
      </c>
      <c r="X96" s="10">
        <v>0</v>
      </c>
      <c r="Y96" s="10">
        <v>0</v>
      </c>
      <c r="Z96" s="10">
        <v>0</v>
      </c>
      <c r="AA96" s="10">
        <v>0</v>
      </c>
      <c r="AB96" s="10">
        <v>0</v>
      </c>
      <c r="AC96" s="10">
        <v>8</v>
      </c>
      <c r="AD96" s="10">
        <v>0</v>
      </c>
      <c r="AE96" s="10">
        <v>0</v>
      </c>
      <c r="AF96" s="10">
        <v>0</v>
      </c>
      <c r="AG96" s="10">
        <v>0</v>
      </c>
      <c r="AH96" s="10">
        <f t="shared" si="2"/>
        <v>0</v>
      </c>
      <c r="AI96" s="10">
        <f t="shared" si="3"/>
        <v>8</v>
      </c>
    </row>
    <row r="97" spans="1:35" x14ac:dyDescent="0.25">
      <c r="A97" s="19"/>
      <c r="B97" s="27" t="s">
        <v>82</v>
      </c>
      <c r="C97" s="24" t="s">
        <v>114</v>
      </c>
      <c r="D97" s="10">
        <v>0</v>
      </c>
      <c r="E97" s="10">
        <v>0</v>
      </c>
      <c r="F97" s="10">
        <v>0</v>
      </c>
      <c r="G97" s="10">
        <v>0</v>
      </c>
      <c r="H97" s="10">
        <v>0</v>
      </c>
      <c r="I97" s="10">
        <v>0</v>
      </c>
      <c r="J97" s="10">
        <v>0</v>
      </c>
      <c r="K97" s="10">
        <v>0</v>
      </c>
      <c r="L97" s="10">
        <v>0</v>
      </c>
      <c r="M97" s="10">
        <v>0</v>
      </c>
      <c r="N97" s="10">
        <v>0</v>
      </c>
      <c r="O97" s="10">
        <v>0</v>
      </c>
      <c r="P97" s="10">
        <v>0</v>
      </c>
      <c r="Q97" s="10">
        <v>0</v>
      </c>
      <c r="R97" s="10">
        <v>0</v>
      </c>
      <c r="S97" s="10">
        <v>0</v>
      </c>
      <c r="T97" s="10">
        <v>0</v>
      </c>
      <c r="U97" s="10">
        <v>0</v>
      </c>
      <c r="V97" s="10">
        <v>0</v>
      </c>
      <c r="W97" s="10">
        <v>0</v>
      </c>
      <c r="X97" s="10">
        <v>0</v>
      </c>
      <c r="Y97" s="10">
        <v>0</v>
      </c>
      <c r="Z97" s="10">
        <v>1</v>
      </c>
      <c r="AA97" s="10">
        <v>0</v>
      </c>
      <c r="AB97" s="10">
        <v>0</v>
      </c>
      <c r="AC97" s="10">
        <v>3</v>
      </c>
      <c r="AD97" s="10">
        <v>0</v>
      </c>
      <c r="AE97" s="10">
        <v>0</v>
      </c>
      <c r="AF97" s="10">
        <v>0</v>
      </c>
      <c r="AG97" s="10">
        <v>0</v>
      </c>
      <c r="AH97" s="10">
        <f t="shared" si="2"/>
        <v>1</v>
      </c>
      <c r="AI97" s="10">
        <f t="shared" si="3"/>
        <v>3</v>
      </c>
    </row>
    <row r="98" spans="1:35" x14ac:dyDescent="0.25">
      <c r="A98" s="19"/>
      <c r="B98" s="27" t="s">
        <v>82</v>
      </c>
      <c r="C98" s="24" t="s">
        <v>115</v>
      </c>
      <c r="D98" s="10">
        <v>1</v>
      </c>
      <c r="E98" s="10">
        <v>0</v>
      </c>
      <c r="F98" s="10">
        <v>0</v>
      </c>
      <c r="G98" s="10">
        <v>4</v>
      </c>
      <c r="H98" s="10">
        <v>14</v>
      </c>
      <c r="I98" s="10">
        <v>0</v>
      </c>
      <c r="J98" s="10">
        <v>57</v>
      </c>
      <c r="K98" s="10">
        <v>0</v>
      </c>
      <c r="L98" s="10">
        <v>5</v>
      </c>
      <c r="M98" s="10">
        <v>0</v>
      </c>
      <c r="N98" s="10">
        <v>28</v>
      </c>
      <c r="O98" s="10">
        <v>0</v>
      </c>
      <c r="P98" s="10">
        <v>0</v>
      </c>
      <c r="Q98" s="10">
        <v>27</v>
      </c>
      <c r="R98" s="10">
        <v>0</v>
      </c>
      <c r="S98" s="10">
        <v>0</v>
      </c>
      <c r="T98" s="10">
        <v>0</v>
      </c>
      <c r="U98" s="10">
        <v>0</v>
      </c>
      <c r="V98" s="10">
        <v>0</v>
      </c>
      <c r="W98" s="10">
        <v>0</v>
      </c>
      <c r="X98" s="10">
        <v>0</v>
      </c>
      <c r="Y98" s="10">
        <v>0</v>
      </c>
      <c r="Z98" s="10">
        <v>30</v>
      </c>
      <c r="AA98" s="10">
        <v>0</v>
      </c>
      <c r="AB98" s="10">
        <v>0</v>
      </c>
      <c r="AC98" s="10">
        <v>0</v>
      </c>
      <c r="AD98" s="10">
        <v>0</v>
      </c>
      <c r="AE98" s="10">
        <v>0</v>
      </c>
      <c r="AF98" s="10">
        <v>0</v>
      </c>
      <c r="AG98" s="10">
        <v>0</v>
      </c>
      <c r="AH98" s="10">
        <f t="shared" si="2"/>
        <v>135</v>
      </c>
      <c r="AI98" s="10">
        <f t="shared" si="3"/>
        <v>31</v>
      </c>
    </row>
    <row r="99" spans="1:35" x14ac:dyDescent="0.25">
      <c r="A99" s="19"/>
      <c r="B99" s="27" t="s">
        <v>82</v>
      </c>
      <c r="C99" s="24" t="s">
        <v>116</v>
      </c>
      <c r="D99" s="10">
        <v>0</v>
      </c>
      <c r="E99" s="10">
        <v>2</v>
      </c>
      <c r="F99" s="10">
        <v>0</v>
      </c>
      <c r="G99" s="10">
        <v>3</v>
      </c>
      <c r="H99" s="10">
        <v>0</v>
      </c>
      <c r="I99" s="10">
        <v>0</v>
      </c>
      <c r="J99" s="10">
        <v>0</v>
      </c>
      <c r="K99" s="10">
        <v>0</v>
      </c>
      <c r="L99" s="10">
        <v>0</v>
      </c>
      <c r="M99" s="10">
        <v>0</v>
      </c>
      <c r="N99" s="10">
        <v>0</v>
      </c>
      <c r="O99" s="10">
        <v>0</v>
      </c>
      <c r="P99" s="10">
        <v>0</v>
      </c>
      <c r="Q99" s="10">
        <v>0</v>
      </c>
      <c r="R99" s="10">
        <v>0</v>
      </c>
      <c r="S99" s="10">
        <v>0</v>
      </c>
      <c r="T99" s="10">
        <v>0</v>
      </c>
      <c r="U99" s="10">
        <v>0</v>
      </c>
      <c r="V99" s="10">
        <v>0</v>
      </c>
      <c r="W99" s="10">
        <v>0</v>
      </c>
      <c r="X99" s="10">
        <v>0</v>
      </c>
      <c r="Y99" s="10">
        <v>0</v>
      </c>
      <c r="Z99" s="10">
        <v>0</v>
      </c>
      <c r="AA99" s="10">
        <v>0</v>
      </c>
      <c r="AB99" s="10">
        <v>0</v>
      </c>
      <c r="AC99" s="10">
        <v>0</v>
      </c>
      <c r="AD99" s="10">
        <v>0</v>
      </c>
      <c r="AE99" s="10">
        <v>0</v>
      </c>
      <c r="AF99" s="10">
        <v>0</v>
      </c>
      <c r="AG99" s="10">
        <v>0</v>
      </c>
      <c r="AH99" s="10">
        <f t="shared" si="2"/>
        <v>0</v>
      </c>
      <c r="AI99" s="10">
        <f t="shared" si="3"/>
        <v>5</v>
      </c>
    </row>
    <row r="100" spans="1:35" x14ac:dyDescent="0.25">
      <c r="A100" s="19"/>
      <c r="B100" s="27" t="s">
        <v>82</v>
      </c>
      <c r="C100" s="24" t="s">
        <v>117</v>
      </c>
      <c r="D100" s="10">
        <v>0</v>
      </c>
      <c r="E100" s="10">
        <v>2</v>
      </c>
      <c r="F100" s="10">
        <v>0</v>
      </c>
      <c r="G100" s="10">
        <v>0</v>
      </c>
      <c r="H100" s="10">
        <v>0</v>
      </c>
      <c r="I100" s="10">
        <v>0</v>
      </c>
      <c r="J100" s="10">
        <v>0</v>
      </c>
      <c r="K100" s="10">
        <v>0</v>
      </c>
      <c r="L100" s="10">
        <v>0</v>
      </c>
      <c r="M100" s="10">
        <v>0</v>
      </c>
      <c r="N100" s="10">
        <v>3</v>
      </c>
      <c r="O100" s="10">
        <v>0</v>
      </c>
      <c r="P100" s="10">
        <v>0</v>
      </c>
      <c r="Q100" s="10">
        <v>0</v>
      </c>
      <c r="R100" s="10">
        <v>0</v>
      </c>
      <c r="S100" s="10">
        <v>0</v>
      </c>
      <c r="T100" s="10">
        <v>0</v>
      </c>
      <c r="U100" s="10">
        <v>0</v>
      </c>
      <c r="V100" s="10">
        <v>0</v>
      </c>
      <c r="W100" s="10">
        <v>0</v>
      </c>
      <c r="X100" s="10">
        <v>0</v>
      </c>
      <c r="Y100" s="10">
        <v>0</v>
      </c>
      <c r="Z100" s="10">
        <v>0</v>
      </c>
      <c r="AA100" s="10">
        <v>0</v>
      </c>
      <c r="AB100" s="10">
        <v>0</v>
      </c>
      <c r="AC100" s="10">
        <v>0</v>
      </c>
      <c r="AD100" s="10">
        <v>0</v>
      </c>
      <c r="AE100" s="10">
        <v>0</v>
      </c>
      <c r="AF100" s="10">
        <v>0</v>
      </c>
      <c r="AG100" s="10">
        <v>0</v>
      </c>
      <c r="AH100" s="10">
        <f t="shared" si="2"/>
        <v>3</v>
      </c>
      <c r="AI100" s="10">
        <f t="shared" si="3"/>
        <v>2</v>
      </c>
    </row>
    <row r="101" spans="1:35" x14ac:dyDescent="0.25">
      <c r="A101" s="19"/>
      <c r="B101" s="27" t="s">
        <v>82</v>
      </c>
      <c r="C101" s="24" t="s">
        <v>118</v>
      </c>
      <c r="D101" s="10">
        <v>2</v>
      </c>
      <c r="E101" s="10">
        <v>0</v>
      </c>
      <c r="F101" s="10">
        <v>0</v>
      </c>
      <c r="G101" s="10">
        <v>0</v>
      </c>
      <c r="H101" s="10">
        <v>0</v>
      </c>
      <c r="I101" s="10">
        <v>0</v>
      </c>
      <c r="J101" s="10">
        <v>0</v>
      </c>
      <c r="K101" s="10">
        <v>0</v>
      </c>
      <c r="L101" s="10">
        <v>0</v>
      </c>
      <c r="M101" s="10">
        <v>0</v>
      </c>
      <c r="N101" s="10">
        <v>0</v>
      </c>
      <c r="O101" s="10">
        <v>0</v>
      </c>
      <c r="P101" s="10">
        <v>0</v>
      </c>
      <c r="Q101" s="10">
        <v>0</v>
      </c>
      <c r="R101" s="10">
        <v>0</v>
      </c>
      <c r="S101" s="10">
        <v>0</v>
      </c>
      <c r="T101" s="10">
        <v>0</v>
      </c>
      <c r="U101" s="10">
        <v>0</v>
      </c>
      <c r="V101" s="10">
        <v>0</v>
      </c>
      <c r="W101" s="10">
        <v>0</v>
      </c>
      <c r="X101" s="10">
        <v>0</v>
      </c>
      <c r="Y101" s="10">
        <v>0</v>
      </c>
      <c r="Z101" s="10">
        <v>0</v>
      </c>
      <c r="AA101" s="10">
        <v>0</v>
      </c>
      <c r="AB101" s="10">
        <v>0</v>
      </c>
      <c r="AC101" s="10">
        <v>0</v>
      </c>
      <c r="AD101" s="10">
        <v>0</v>
      </c>
      <c r="AE101" s="10">
        <v>0</v>
      </c>
      <c r="AF101" s="10">
        <v>0</v>
      </c>
      <c r="AG101" s="10">
        <v>0</v>
      </c>
      <c r="AH101" s="10">
        <f t="shared" si="2"/>
        <v>2</v>
      </c>
      <c r="AI101" s="10">
        <f t="shared" si="3"/>
        <v>0</v>
      </c>
    </row>
    <row r="102" spans="1:35" x14ac:dyDescent="0.25">
      <c r="A102" s="19"/>
      <c r="B102" s="27" t="s">
        <v>82</v>
      </c>
      <c r="C102" s="23" t="s">
        <v>119</v>
      </c>
      <c r="D102" s="10">
        <v>0</v>
      </c>
      <c r="E102" s="10">
        <v>0</v>
      </c>
      <c r="F102" s="10">
        <v>0</v>
      </c>
      <c r="G102" s="10">
        <v>0</v>
      </c>
      <c r="H102" s="10">
        <v>0</v>
      </c>
      <c r="I102" s="10">
        <v>0</v>
      </c>
      <c r="J102" s="10">
        <v>0</v>
      </c>
      <c r="K102" s="10">
        <v>0</v>
      </c>
      <c r="L102" s="10">
        <v>0</v>
      </c>
      <c r="M102" s="10">
        <v>0</v>
      </c>
      <c r="N102" s="10">
        <v>0</v>
      </c>
      <c r="O102" s="10">
        <v>0</v>
      </c>
      <c r="P102" s="10">
        <v>0</v>
      </c>
      <c r="Q102" s="10">
        <v>0</v>
      </c>
      <c r="R102" s="10">
        <v>0</v>
      </c>
      <c r="S102" s="10">
        <v>0</v>
      </c>
      <c r="T102" s="10">
        <v>0</v>
      </c>
      <c r="U102" s="10">
        <v>0</v>
      </c>
      <c r="V102" s="10">
        <v>0</v>
      </c>
      <c r="W102" s="10">
        <v>0</v>
      </c>
      <c r="X102" s="10">
        <v>0</v>
      </c>
      <c r="Y102" s="10">
        <v>0</v>
      </c>
      <c r="Z102" s="10">
        <v>0</v>
      </c>
      <c r="AA102" s="10">
        <v>0</v>
      </c>
      <c r="AB102" s="10">
        <v>0</v>
      </c>
      <c r="AC102" s="10">
        <v>0</v>
      </c>
      <c r="AD102" s="10">
        <v>0</v>
      </c>
      <c r="AE102" s="10">
        <v>0</v>
      </c>
      <c r="AF102" s="10">
        <v>0</v>
      </c>
      <c r="AG102" s="10">
        <v>0</v>
      </c>
      <c r="AH102" s="10">
        <f t="shared" si="2"/>
        <v>0</v>
      </c>
      <c r="AI102" s="10">
        <f t="shared" si="3"/>
        <v>0</v>
      </c>
    </row>
    <row r="103" spans="1:35" x14ac:dyDescent="0.25">
      <c r="A103" s="19"/>
      <c r="B103" s="27"/>
      <c r="C103" s="23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</row>
    <row r="104" spans="1:35" x14ac:dyDescent="0.25">
      <c r="A104" s="19"/>
      <c r="B104" s="14" t="s">
        <v>120</v>
      </c>
      <c r="C104" s="23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</row>
    <row r="105" spans="1:35" x14ac:dyDescent="0.25">
      <c r="A105" s="19"/>
      <c r="B105" s="27" t="s">
        <v>82</v>
      </c>
      <c r="C105" s="23" t="s">
        <v>121</v>
      </c>
      <c r="D105" s="10">
        <v>8</v>
      </c>
      <c r="E105" s="10">
        <v>0</v>
      </c>
      <c r="F105" s="10">
        <v>0</v>
      </c>
      <c r="G105" s="10">
        <v>2</v>
      </c>
      <c r="H105" s="10">
        <v>0</v>
      </c>
      <c r="I105" s="10">
        <v>0</v>
      </c>
      <c r="J105" s="10">
        <v>1</v>
      </c>
      <c r="K105" s="10">
        <v>0</v>
      </c>
      <c r="L105" s="10">
        <v>3</v>
      </c>
      <c r="M105" s="10">
        <v>0</v>
      </c>
      <c r="N105" s="10">
        <v>5</v>
      </c>
      <c r="O105" s="10">
        <v>0</v>
      </c>
      <c r="P105" s="10">
        <v>0</v>
      </c>
      <c r="Q105" s="10">
        <v>0</v>
      </c>
      <c r="R105" s="10">
        <v>0</v>
      </c>
      <c r="S105" s="10">
        <v>0</v>
      </c>
      <c r="T105" s="10">
        <v>0</v>
      </c>
      <c r="U105" s="10">
        <v>0</v>
      </c>
      <c r="V105" s="10">
        <v>0</v>
      </c>
      <c r="W105" s="10">
        <v>0</v>
      </c>
      <c r="X105" s="10">
        <v>0</v>
      </c>
      <c r="Y105" s="10">
        <v>4</v>
      </c>
      <c r="Z105" s="10">
        <v>2</v>
      </c>
      <c r="AA105" s="10">
        <v>0</v>
      </c>
      <c r="AB105" s="10">
        <v>0</v>
      </c>
      <c r="AC105" s="10">
        <v>1</v>
      </c>
      <c r="AD105" s="10">
        <v>0</v>
      </c>
      <c r="AE105" s="10">
        <v>0</v>
      </c>
      <c r="AF105" s="10">
        <v>0</v>
      </c>
      <c r="AG105" s="10">
        <v>0</v>
      </c>
      <c r="AH105" s="10">
        <f t="shared" si="2"/>
        <v>19</v>
      </c>
      <c r="AI105" s="10">
        <f t="shared" si="3"/>
        <v>7</v>
      </c>
    </row>
    <row r="106" spans="1:35" x14ac:dyDescent="0.25">
      <c r="A106" s="19"/>
      <c r="B106" s="27" t="s">
        <v>82</v>
      </c>
      <c r="C106" s="23" t="s">
        <v>122</v>
      </c>
      <c r="D106" s="10">
        <v>103</v>
      </c>
      <c r="E106" s="10">
        <v>44</v>
      </c>
      <c r="F106" s="10">
        <v>0</v>
      </c>
      <c r="G106" s="10">
        <v>42</v>
      </c>
      <c r="H106" s="10">
        <v>63</v>
      </c>
      <c r="I106" s="10">
        <v>0</v>
      </c>
      <c r="J106" s="10">
        <v>49</v>
      </c>
      <c r="K106" s="10">
        <v>0</v>
      </c>
      <c r="L106" s="10">
        <v>18</v>
      </c>
      <c r="M106" s="10">
        <v>0</v>
      </c>
      <c r="N106" s="10">
        <v>22</v>
      </c>
      <c r="O106" s="10">
        <v>0</v>
      </c>
      <c r="P106" s="10">
        <v>0</v>
      </c>
      <c r="Q106" s="10">
        <v>30</v>
      </c>
      <c r="R106" s="10">
        <v>0</v>
      </c>
      <c r="S106" s="10">
        <v>0</v>
      </c>
      <c r="T106" s="10">
        <v>0</v>
      </c>
      <c r="U106" s="10">
        <v>0</v>
      </c>
      <c r="V106" s="10">
        <v>8</v>
      </c>
      <c r="W106" s="10">
        <v>7</v>
      </c>
      <c r="X106" s="10">
        <v>0</v>
      </c>
      <c r="Y106" s="10">
        <v>27</v>
      </c>
      <c r="Z106" s="10">
        <v>64</v>
      </c>
      <c r="AA106" s="10">
        <v>0</v>
      </c>
      <c r="AB106" s="10">
        <v>0</v>
      </c>
      <c r="AC106" s="10">
        <v>14</v>
      </c>
      <c r="AD106" s="10">
        <v>91</v>
      </c>
      <c r="AE106" s="10">
        <v>0</v>
      </c>
      <c r="AF106" s="10">
        <v>0</v>
      </c>
      <c r="AG106" s="10">
        <v>0</v>
      </c>
      <c r="AH106" s="10">
        <f t="shared" si="2"/>
        <v>418</v>
      </c>
      <c r="AI106" s="10">
        <f t="shared" si="3"/>
        <v>164</v>
      </c>
    </row>
    <row r="107" spans="1:35" x14ac:dyDescent="0.25">
      <c r="A107" s="19"/>
      <c r="B107" s="27" t="s">
        <v>82</v>
      </c>
      <c r="C107" s="23" t="s">
        <v>123</v>
      </c>
      <c r="D107" s="10">
        <v>0</v>
      </c>
      <c r="E107" s="10">
        <v>0</v>
      </c>
      <c r="F107" s="10">
        <v>0</v>
      </c>
      <c r="G107" s="10">
        <v>0</v>
      </c>
      <c r="H107" s="10">
        <v>0</v>
      </c>
      <c r="I107" s="10">
        <v>0</v>
      </c>
      <c r="J107" s="10">
        <v>0</v>
      </c>
      <c r="K107" s="10">
        <v>0</v>
      </c>
      <c r="L107" s="10">
        <v>1</v>
      </c>
      <c r="M107" s="10">
        <v>0</v>
      </c>
      <c r="N107" s="10">
        <v>2</v>
      </c>
      <c r="O107" s="10">
        <v>0</v>
      </c>
      <c r="P107" s="10">
        <v>0</v>
      </c>
      <c r="Q107" s="10">
        <v>2</v>
      </c>
      <c r="R107" s="10">
        <v>0</v>
      </c>
      <c r="S107" s="10">
        <v>0</v>
      </c>
      <c r="T107" s="10">
        <v>0</v>
      </c>
      <c r="U107" s="10">
        <v>0</v>
      </c>
      <c r="V107" s="10">
        <v>0</v>
      </c>
      <c r="W107" s="10">
        <v>0</v>
      </c>
      <c r="X107" s="10">
        <v>0</v>
      </c>
      <c r="Y107" s="10">
        <v>0</v>
      </c>
      <c r="Z107" s="10">
        <v>0</v>
      </c>
      <c r="AA107" s="10">
        <v>0</v>
      </c>
      <c r="AB107" s="10">
        <v>0</v>
      </c>
      <c r="AC107" s="10">
        <v>3</v>
      </c>
      <c r="AD107" s="10">
        <v>0</v>
      </c>
      <c r="AE107" s="10">
        <v>0</v>
      </c>
      <c r="AF107" s="10">
        <v>0</v>
      </c>
      <c r="AG107" s="10">
        <v>0</v>
      </c>
      <c r="AH107" s="10">
        <f t="shared" si="2"/>
        <v>3</v>
      </c>
      <c r="AI107" s="10">
        <f t="shared" si="3"/>
        <v>5</v>
      </c>
    </row>
    <row r="108" spans="1:35" x14ac:dyDescent="0.25">
      <c r="A108" s="19"/>
      <c r="B108" s="27" t="s">
        <v>82</v>
      </c>
      <c r="C108" s="23" t="s">
        <v>124</v>
      </c>
      <c r="D108" s="10">
        <v>0</v>
      </c>
      <c r="E108" s="10">
        <v>0</v>
      </c>
      <c r="F108" s="10">
        <v>0</v>
      </c>
      <c r="G108" s="10">
        <v>0</v>
      </c>
      <c r="H108" s="10">
        <v>0</v>
      </c>
      <c r="I108" s="10">
        <v>0</v>
      </c>
      <c r="J108" s="10">
        <v>0</v>
      </c>
      <c r="K108" s="10">
        <v>0</v>
      </c>
      <c r="L108" s="10">
        <v>0</v>
      </c>
      <c r="M108" s="10">
        <v>0</v>
      </c>
      <c r="N108" s="10">
        <v>0</v>
      </c>
      <c r="O108" s="10">
        <v>0</v>
      </c>
      <c r="P108" s="10">
        <v>0</v>
      </c>
      <c r="Q108" s="10">
        <v>0</v>
      </c>
      <c r="R108" s="10">
        <v>0</v>
      </c>
      <c r="S108" s="10">
        <v>0</v>
      </c>
      <c r="T108" s="10">
        <v>0</v>
      </c>
      <c r="U108" s="10">
        <v>0</v>
      </c>
      <c r="V108" s="10">
        <v>1</v>
      </c>
      <c r="W108" s="10">
        <v>0</v>
      </c>
      <c r="X108" s="10">
        <v>0</v>
      </c>
      <c r="Y108" s="10">
        <v>3</v>
      </c>
      <c r="Z108" s="10">
        <v>0</v>
      </c>
      <c r="AA108" s="10">
        <v>0</v>
      </c>
      <c r="AB108" s="10">
        <v>0</v>
      </c>
      <c r="AC108" s="10">
        <v>0</v>
      </c>
      <c r="AD108" s="10">
        <v>0</v>
      </c>
      <c r="AE108" s="10">
        <v>0</v>
      </c>
      <c r="AF108" s="10">
        <v>0</v>
      </c>
      <c r="AG108" s="10">
        <v>0</v>
      </c>
      <c r="AH108" s="10">
        <f t="shared" si="2"/>
        <v>1</v>
      </c>
      <c r="AI108" s="10">
        <f t="shared" si="3"/>
        <v>3</v>
      </c>
    </row>
    <row r="109" spans="1:35" x14ac:dyDescent="0.25">
      <c r="A109" s="19"/>
      <c r="B109" s="27" t="s">
        <v>82</v>
      </c>
      <c r="C109" s="23" t="s">
        <v>125</v>
      </c>
      <c r="D109" s="10">
        <v>1</v>
      </c>
      <c r="E109" s="10">
        <v>0</v>
      </c>
      <c r="F109" s="10">
        <v>0</v>
      </c>
      <c r="G109" s="10">
        <v>0</v>
      </c>
      <c r="H109" s="10">
        <v>0</v>
      </c>
      <c r="I109" s="10">
        <v>0</v>
      </c>
      <c r="J109" s="10">
        <v>7</v>
      </c>
      <c r="K109" s="10">
        <v>0</v>
      </c>
      <c r="L109" s="10">
        <v>8</v>
      </c>
      <c r="M109" s="10">
        <v>0</v>
      </c>
      <c r="N109" s="10">
        <v>2</v>
      </c>
      <c r="O109" s="10">
        <v>0</v>
      </c>
      <c r="P109" s="10">
        <v>0</v>
      </c>
      <c r="Q109" s="10">
        <v>4</v>
      </c>
      <c r="R109" s="10">
        <v>9</v>
      </c>
      <c r="S109" s="10">
        <v>0</v>
      </c>
      <c r="T109" s="10">
        <v>0</v>
      </c>
      <c r="U109" s="10">
        <v>0</v>
      </c>
      <c r="V109" s="10">
        <v>1</v>
      </c>
      <c r="W109" s="10">
        <v>0</v>
      </c>
      <c r="X109" s="10">
        <v>0</v>
      </c>
      <c r="Y109" s="10">
        <v>2</v>
      </c>
      <c r="Z109" s="10">
        <v>0</v>
      </c>
      <c r="AA109" s="10">
        <v>0</v>
      </c>
      <c r="AB109" s="10">
        <v>0</v>
      </c>
      <c r="AC109" s="10">
        <v>0</v>
      </c>
      <c r="AD109" s="10">
        <v>0</v>
      </c>
      <c r="AE109" s="10">
        <v>0</v>
      </c>
      <c r="AF109" s="10">
        <v>0</v>
      </c>
      <c r="AG109" s="10">
        <v>0</v>
      </c>
      <c r="AH109" s="10">
        <f t="shared" si="2"/>
        <v>28</v>
      </c>
      <c r="AI109" s="10">
        <f t="shared" si="3"/>
        <v>6</v>
      </c>
    </row>
    <row r="110" spans="1:35" x14ac:dyDescent="0.25">
      <c r="A110" s="19"/>
      <c r="B110" s="27" t="s">
        <v>82</v>
      </c>
      <c r="C110" s="23" t="s">
        <v>126</v>
      </c>
      <c r="D110" s="10">
        <v>0</v>
      </c>
      <c r="E110" s="10">
        <v>0</v>
      </c>
      <c r="F110" s="10">
        <v>0</v>
      </c>
      <c r="G110" s="10">
        <v>0</v>
      </c>
      <c r="H110" s="10">
        <v>0</v>
      </c>
      <c r="I110" s="10">
        <v>0</v>
      </c>
      <c r="J110" s="10">
        <v>0</v>
      </c>
      <c r="K110" s="10">
        <v>0</v>
      </c>
      <c r="L110" s="10">
        <v>5</v>
      </c>
      <c r="M110" s="10">
        <v>0</v>
      </c>
      <c r="N110" s="10">
        <v>0</v>
      </c>
      <c r="O110" s="10">
        <v>0</v>
      </c>
      <c r="P110" s="10">
        <v>0</v>
      </c>
      <c r="Q110" s="10">
        <v>0</v>
      </c>
      <c r="R110" s="10">
        <v>0</v>
      </c>
      <c r="S110" s="10">
        <v>0</v>
      </c>
      <c r="T110" s="10">
        <v>0</v>
      </c>
      <c r="U110" s="10">
        <v>0</v>
      </c>
      <c r="V110" s="10">
        <v>0</v>
      </c>
      <c r="W110" s="10">
        <v>0</v>
      </c>
      <c r="X110" s="10">
        <v>0</v>
      </c>
      <c r="Y110" s="10">
        <v>0</v>
      </c>
      <c r="Z110" s="10">
        <v>0</v>
      </c>
      <c r="AA110" s="10">
        <v>0</v>
      </c>
      <c r="AB110" s="10">
        <v>0</v>
      </c>
      <c r="AC110" s="10">
        <v>0</v>
      </c>
      <c r="AD110" s="10">
        <v>0</v>
      </c>
      <c r="AE110" s="10">
        <v>0</v>
      </c>
      <c r="AF110" s="10">
        <v>0</v>
      </c>
      <c r="AG110" s="10">
        <v>0</v>
      </c>
      <c r="AH110" s="10">
        <f t="shared" si="2"/>
        <v>5</v>
      </c>
      <c r="AI110" s="10">
        <f t="shared" si="3"/>
        <v>0</v>
      </c>
    </row>
    <row r="111" spans="1:35" x14ac:dyDescent="0.25">
      <c r="A111" s="19"/>
      <c r="B111" s="27" t="s">
        <v>82</v>
      </c>
      <c r="C111" s="23" t="s">
        <v>127</v>
      </c>
      <c r="D111" s="10">
        <v>1</v>
      </c>
      <c r="E111" s="10">
        <v>0</v>
      </c>
      <c r="F111" s="10">
        <v>0</v>
      </c>
      <c r="G111" s="10">
        <v>0</v>
      </c>
      <c r="H111" s="10">
        <v>0</v>
      </c>
      <c r="I111" s="10">
        <v>0</v>
      </c>
      <c r="J111" s="10">
        <v>1</v>
      </c>
      <c r="K111" s="10">
        <v>0</v>
      </c>
      <c r="L111" s="10">
        <v>7</v>
      </c>
      <c r="M111" s="10">
        <v>0</v>
      </c>
      <c r="N111" s="10">
        <v>0</v>
      </c>
      <c r="O111" s="10">
        <v>0</v>
      </c>
      <c r="P111" s="10">
        <v>0</v>
      </c>
      <c r="Q111" s="10">
        <v>7</v>
      </c>
      <c r="R111" s="10">
        <v>0</v>
      </c>
      <c r="S111" s="10">
        <v>0</v>
      </c>
      <c r="T111" s="10">
        <v>0</v>
      </c>
      <c r="U111" s="10">
        <v>0</v>
      </c>
      <c r="V111" s="10">
        <v>1</v>
      </c>
      <c r="W111" s="10">
        <v>0</v>
      </c>
      <c r="X111" s="10">
        <v>0</v>
      </c>
      <c r="Y111" s="10">
        <v>0</v>
      </c>
      <c r="Z111" s="10">
        <v>0</v>
      </c>
      <c r="AA111" s="10">
        <v>0</v>
      </c>
      <c r="AB111" s="10">
        <v>0</v>
      </c>
      <c r="AC111" s="10">
        <v>0</v>
      </c>
      <c r="AD111" s="10">
        <v>0</v>
      </c>
      <c r="AE111" s="10">
        <v>0</v>
      </c>
      <c r="AF111" s="10">
        <v>0</v>
      </c>
      <c r="AG111" s="10">
        <v>0</v>
      </c>
      <c r="AH111" s="10">
        <f t="shared" si="2"/>
        <v>10</v>
      </c>
      <c r="AI111" s="10">
        <f t="shared" si="3"/>
        <v>7</v>
      </c>
    </row>
    <row r="112" spans="1:35" x14ac:dyDescent="0.25">
      <c r="A112" s="19"/>
      <c r="B112" s="27" t="s">
        <v>82</v>
      </c>
      <c r="C112" s="23" t="s">
        <v>119</v>
      </c>
      <c r="D112" s="10">
        <v>0</v>
      </c>
      <c r="E112" s="10">
        <v>0</v>
      </c>
      <c r="F112" s="10">
        <v>0</v>
      </c>
      <c r="G112" s="10">
        <v>0</v>
      </c>
      <c r="H112" s="10">
        <v>0</v>
      </c>
      <c r="I112" s="10">
        <v>0</v>
      </c>
      <c r="J112" s="10">
        <v>0</v>
      </c>
      <c r="K112" s="10">
        <v>0</v>
      </c>
      <c r="L112" s="10">
        <v>0</v>
      </c>
      <c r="M112" s="10">
        <v>0</v>
      </c>
      <c r="N112" s="10">
        <v>0</v>
      </c>
      <c r="O112" s="10">
        <v>0</v>
      </c>
      <c r="P112" s="10">
        <v>7</v>
      </c>
      <c r="Q112" s="10">
        <v>7</v>
      </c>
      <c r="R112" s="10">
        <v>0</v>
      </c>
      <c r="S112" s="10">
        <v>0</v>
      </c>
      <c r="T112" s="10">
        <v>0</v>
      </c>
      <c r="U112" s="10">
        <v>0</v>
      </c>
      <c r="V112" s="10">
        <v>0</v>
      </c>
      <c r="W112" s="10">
        <v>0</v>
      </c>
      <c r="X112" s="10">
        <v>0</v>
      </c>
      <c r="Y112" s="10">
        <v>0</v>
      </c>
      <c r="Z112" s="10">
        <v>0</v>
      </c>
      <c r="AA112" s="10">
        <v>0</v>
      </c>
      <c r="AB112" s="10">
        <v>0</v>
      </c>
      <c r="AC112" s="10">
        <v>0</v>
      </c>
      <c r="AD112" s="10">
        <v>0</v>
      </c>
      <c r="AE112" s="10">
        <v>0</v>
      </c>
      <c r="AF112" s="10">
        <v>0</v>
      </c>
      <c r="AG112" s="10">
        <v>0</v>
      </c>
      <c r="AH112" s="10">
        <f t="shared" si="2"/>
        <v>7</v>
      </c>
      <c r="AI112" s="10">
        <f t="shared" si="3"/>
        <v>7</v>
      </c>
    </row>
    <row r="113" spans="1:35" x14ac:dyDescent="0.25">
      <c r="A113" s="19"/>
      <c r="B113" s="20"/>
      <c r="C113" s="21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</row>
    <row r="114" spans="1:35" x14ac:dyDescent="0.25">
      <c r="A114" s="11" t="s">
        <v>128</v>
      </c>
      <c r="B114" s="27" t="s">
        <v>129</v>
      </c>
      <c r="C114" s="18" t="s">
        <v>38</v>
      </c>
      <c r="D114" s="10">
        <v>248</v>
      </c>
      <c r="E114" s="10">
        <v>93</v>
      </c>
      <c r="F114" s="10">
        <v>0</v>
      </c>
      <c r="G114" s="10">
        <v>594</v>
      </c>
      <c r="H114" s="10">
        <v>1210</v>
      </c>
      <c r="I114" s="10">
        <v>0</v>
      </c>
      <c r="J114" s="10">
        <v>1239</v>
      </c>
      <c r="K114" s="10">
        <v>0</v>
      </c>
      <c r="L114" s="10">
        <v>1210</v>
      </c>
      <c r="M114" s="10">
        <v>0</v>
      </c>
      <c r="N114" s="10">
        <v>387</v>
      </c>
      <c r="O114" s="10">
        <v>0</v>
      </c>
      <c r="P114" s="10">
        <v>0</v>
      </c>
      <c r="Q114" s="10">
        <v>1061</v>
      </c>
      <c r="R114" s="10">
        <v>128</v>
      </c>
      <c r="S114" s="10">
        <v>0</v>
      </c>
      <c r="T114" s="10">
        <v>0</v>
      </c>
      <c r="U114" s="10">
        <v>0</v>
      </c>
      <c r="V114" s="10">
        <v>234</v>
      </c>
      <c r="W114" s="10">
        <v>209</v>
      </c>
      <c r="X114" s="10">
        <v>0</v>
      </c>
      <c r="Y114" s="10">
        <v>217</v>
      </c>
      <c r="Z114" s="10">
        <v>1073</v>
      </c>
      <c r="AA114" s="10">
        <v>0</v>
      </c>
      <c r="AB114" s="10">
        <v>0</v>
      </c>
      <c r="AC114" s="10">
        <v>245</v>
      </c>
      <c r="AD114" s="10">
        <v>552</v>
      </c>
      <c r="AE114" s="10">
        <v>0</v>
      </c>
      <c r="AF114" s="10">
        <v>0</v>
      </c>
      <c r="AG114" s="10">
        <v>0</v>
      </c>
      <c r="AH114" s="10">
        <f t="shared" si="2"/>
        <v>6281</v>
      </c>
      <c r="AI114" s="10">
        <f t="shared" si="3"/>
        <v>2419</v>
      </c>
    </row>
    <row r="115" spans="1:35" x14ac:dyDescent="0.25">
      <c r="A115" s="11" t="s">
        <v>130</v>
      </c>
      <c r="B115" s="27" t="s">
        <v>131</v>
      </c>
      <c r="C115" s="18" t="s">
        <v>132</v>
      </c>
      <c r="D115" s="82">
        <v>30</v>
      </c>
      <c r="E115" s="83"/>
      <c r="F115" s="82">
        <v>30</v>
      </c>
      <c r="G115" s="83"/>
      <c r="H115" s="82">
        <v>30</v>
      </c>
      <c r="I115" s="83"/>
      <c r="J115" s="82">
        <v>30</v>
      </c>
      <c r="K115" s="83"/>
      <c r="L115" s="82">
        <v>30</v>
      </c>
      <c r="M115" s="83"/>
      <c r="N115" s="82">
        <v>30</v>
      </c>
      <c r="O115" s="83"/>
      <c r="P115" s="82">
        <v>30</v>
      </c>
      <c r="Q115" s="83"/>
      <c r="R115" s="82">
        <v>30</v>
      </c>
      <c r="S115" s="83"/>
      <c r="T115" s="82">
        <v>30</v>
      </c>
      <c r="U115" s="83"/>
      <c r="V115" s="82">
        <v>30</v>
      </c>
      <c r="W115" s="83"/>
      <c r="X115" s="82">
        <v>30</v>
      </c>
      <c r="Y115" s="83"/>
      <c r="Z115" s="82">
        <v>30</v>
      </c>
      <c r="AA115" s="83"/>
      <c r="AB115" s="82">
        <v>30</v>
      </c>
      <c r="AC115" s="83"/>
      <c r="AD115" s="82">
        <v>30</v>
      </c>
      <c r="AE115" s="83"/>
      <c r="AF115" s="82">
        <v>30</v>
      </c>
      <c r="AG115" s="83"/>
      <c r="AH115" s="82">
        <v>30</v>
      </c>
      <c r="AI115" s="83"/>
    </row>
    <row r="116" spans="1:35" ht="25.5" x14ac:dyDescent="0.25">
      <c r="A116" s="11" t="s">
        <v>133</v>
      </c>
      <c r="B116" s="27" t="s">
        <v>134</v>
      </c>
      <c r="C116" s="18" t="s">
        <v>135</v>
      </c>
      <c r="D116" s="25">
        <f>D17</f>
        <v>111</v>
      </c>
      <c r="E116" s="26">
        <f>E17</f>
        <v>44</v>
      </c>
      <c r="F116" s="25">
        <f t="shared" ref="F116:AI116" si="4">F17</f>
        <v>0</v>
      </c>
      <c r="G116" s="26">
        <f t="shared" si="4"/>
        <v>24</v>
      </c>
      <c r="H116" s="25">
        <f t="shared" si="4"/>
        <v>32</v>
      </c>
      <c r="I116" s="26">
        <f t="shared" si="4"/>
        <v>0</v>
      </c>
      <c r="J116" s="25">
        <f t="shared" si="4"/>
        <v>15</v>
      </c>
      <c r="K116" s="26">
        <f t="shared" si="4"/>
        <v>0</v>
      </c>
      <c r="L116" s="25">
        <f t="shared" si="4"/>
        <v>9</v>
      </c>
      <c r="M116" s="26">
        <f t="shared" si="4"/>
        <v>0</v>
      </c>
      <c r="N116" s="25">
        <f t="shared" si="4"/>
        <v>16</v>
      </c>
      <c r="O116" s="26">
        <f t="shared" si="4"/>
        <v>0</v>
      </c>
      <c r="P116" s="25">
        <f t="shared" si="4"/>
        <v>0</v>
      </c>
      <c r="Q116" s="26">
        <f t="shared" si="4"/>
        <v>3</v>
      </c>
      <c r="R116" s="25">
        <f t="shared" si="4"/>
        <v>3</v>
      </c>
      <c r="S116" s="26">
        <f t="shared" si="4"/>
        <v>0</v>
      </c>
      <c r="T116" s="25">
        <f t="shared" si="4"/>
        <v>0</v>
      </c>
      <c r="U116" s="26">
        <f t="shared" si="4"/>
        <v>0</v>
      </c>
      <c r="V116" s="25">
        <f t="shared" si="4"/>
        <v>5</v>
      </c>
      <c r="W116" s="26">
        <f t="shared" si="4"/>
        <v>0</v>
      </c>
      <c r="X116" s="25">
        <f t="shared" si="4"/>
        <v>0</v>
      </c>
      <c r="Y116" s="26">
        <f t="shared" si="4"/>
        <v>33</v>
      </c>
      <c r="Z116" s="25">
        <f t="shared" si="4"/>
        <v>29</v>
      </c>
      <c r="AA116" s="26">
        <f t="shared" si="4"/>
        <v>0</v>
      </c>
      <c r="AB116" s="25">
        <f t="shared" si="4"/>
        <v>0</v>
      </c>
      <c r="AC116" s="26">
        <f t="shared" si="4"/>
        <v>11</v>
      </c>
      <c r="AD116" s="25">
        <f t="shared" si="4"/>
        <v>78</v>
      </c>
      <c r="AE116" s="26">
        <f t="shared" si="4"/>
        <v>0</v>
      </c>
      <c r="AF116" s="25">
        <f t="shared" si="4"/>
        <v>0</v>
      </c>
      <c r="AG116" s="26">
        <f t="shared" si="4"/>
        <v>0</v>
      </c>
      <c r="AH116" s="25">
        <f t="shared" si="4"/>
        <v>298</v>
      </c>
      <c r="AI116" s="26">
        <f t="shared" si="4"/>
        <v>115</v>
      </c>
    </row>
    <row r="117" spans="1:35" x14ac:dyDescent="0.25">
      <c r="A117" s="11" t="s">
        <v>136</v>
      </c>
      <c r="B117" s="84" t="s">
        <v>137</v>
      </c>
      <c r="C117" s="85"/>
      <c r="D117" s="86">
        <f>(D114+E114)/(D115*31)*100</f>
        <v>36.666666666666664</v>
      </c>
      <c r="E117" s="87"/>
      <c r="F117" s="86">
        <f>(F114+G114)/(F115*28)*100</f>
        <v>70.714285714285722</v>
      </c>
      <c r="G117" s="87"/>
      <c r="H117" s="86">
        <f>(H114+I114)/(H115*31)*100</f>
        <v>130.10752688172042</v>
      </c>
      <c r="I117" s="87"/>
      <c r="J117" s="86">
        <f>(J114+K114)/(J115*30)*100</f>
        <v>137.66666666666666</v>
      </c>
      <c r="K117" s="87"/>
      <c r="L117" s="86">
        <f>(L114+M114)/(L115*30)*100</f>
        <v>134.44444444444446</v>
      </c>
      <c r="M117" s="87"/>
      <c r="N117" s="86">
        <f>(N114+O114)/(N115*30)*100</f>
        <v>43</v>
      </c>
      <c r="O117" s="87"/>
      <c r="P117" s="86">
        <f>(P114+Q114)/(P115*30)*100</f>
        <v>117.88888888888889</v>
      </c>
      <c r="Q117" s="87"/>
      <c r="R117" s="86">
        <f>(R114+S114)/(R115*31)*100</f>
        <v>13.763440860215054</v>
      </c>
      <c r="S117" s="87"/>
      <c r="T117" s="86">
        <f>(T114+U114)/(T115*30)*100</f>
        <v>0</v>
      </c>
      <c r="U117" s="87"/>
      <c r="V117" s="86">
        <f>(V114+W114)/(V115*31)*100</f>
        <v>47.634408602150536</v>
      </c>
      <c r="W117" s="87"/>
      <c r="X117" s="86">
        <f>(X114+Y114)/(X115*31)*100</f>
        <v>23.333333333333332</v>
      </c>
      <c r="Y117" s="87"/>
      <c r="Z117" s="86">
        <f>(Z114+AA114)/(Z115*30)*100</f>
        <v>119.22222222222223</v>
      </c>
      <c r="AA117" s="87"/>
      <c r="AB117" s="86">
        <f>(AB114+AC114)/(AB115*31)*100</f>
        <v>26.344086021505376</v>
      </c>
      <c r="AC117" s="87"/>
      <c r="AD117" s="86">
        <f>(AD114+AE114)/(AD115*30)*100</f>
        <v>61.333333333333329</v>
      </c>
      <c r="AE117" s="87"/>
      <c r="AF117" s="86">
        <f>(AF114+AG114)/(AF115*31)*100</f>
        <v>0</v>
      </c>
      <c r="AG117" s="87"/>
      <c r="AH117" s="86">
        <f>(AH114+AI114)/(AH115*365)*100</f>
        <v>79.452054794520549</v>
      </c>
      <c r="AI117" s="87"/>
    </row>
    <row r="118" spans="1:35" x14ac:dyDescent="0.25">
      <c r="A118" s="11" t="s">
        <v>138</v>
      </c>
      <c r="B118" s="84" t="s">
        <v>139</v>
      </c>
      <c r="C118" s="85"/>
      <c r="D118" s="86">
        <f>(D36+D37+E36+E37)/(D116+E116)</f>
        <v>1.264516129032258</v>
      </c>
      <c r="E118" s="87"/>
      <c r="F118" s="86">
        <f>(F36+F37+G36+G37)/(F116+G116)</f>
        <v>23.583333333333332</v>
      </c>
      <c r="G118" s="87"/>
      <c r="H118" s="86">
        <f>(H36+H37+I36+I37)/(H116+I116)</f>
        <v>47.1875</v>
      </c>
      <c r="I118" s="87"/>
      <c r="J118" s="86">
        <f>(J36+J37+K36+K37)/(J116+K116)</f>
        <v>131</v>
      </c>
      <c r="K118" s="87"/>
      <c r="L118" s="86">
        <f>(L36+L37+M36+M37)/(L116+M116)</f>
        <v>174.77777777777777</v>
      </c>
      <c r="M118" s="87"/>
      <c r="N118" s="86">
        <f>(N36+N37+O36+O37)/(N116+O116)</f>
        <v>18.8125</v>
      </c>
      <c r="O118" s="87"/>
      <c r="P118" s="86">
        <f>(P36+P37+Q36+Q37)/(P116+Q116)</f>
        <v>445.66666666666669</v>
      </c>
      <c r="Q118" s="87"/>
      <c r="R118" s="86">
        <f>(R36+R37+S36+S37)/(R116+S116)</f>
        <v>104</v>
      </c>
      <c r="S118" s="87"/>
      <c r="T118" s="86" t="e">
        <f>(T36+T37+U36+U37)/(T116+U116)</f>
        <v>#DIV/0!</v>
      </c>
      <c r="U118" s="87"/>
      <c r="V118" s="86">
        <f>(V36+V37+W36+W37)/(V116+W116)</f>
        <v>82.4</v>
      </c>
      <c r="W118" s="87"/>
      <c r="X118" s="86">
        <f>(X36+X37+Y36+Y37)/(X116+Y116)</f>
        <v>5.7272727272727275</v>
      </c>
      <c r="Y118" s="87"/>
      <c r="Z118" s="86">
        <f>(Z36+Z37+AA36+AA37)/(Z116+AA116)</f>
        <v>51.310344827586206</v>
      </c>
      <c r="AA118" s="87"/>
      <c r="AB118" s="86">
        <f>(AB36+AB37+AC36+AC37)/(AB116+AC116)</f>
        <v>19.09090909090909</v>
      </c>
      <c r="AC118" s="87"/>
      <c r="AD118" s="86">
        <f>(AD36+AD37+AE36+AE37)/(AD116+AE116)</f>
        <v>6.4102564102564106</v>
      </c>
      <c r="AE118" s="87"/>
      <c r="AF118" s="86" t="e">
        <f>(AF36+AF37+AG36+AG37)/(AF116+AG116)</f>
        <v>#DIV/0!</v>
      </c>
      <c r="AG118" s="87"/>
      <c r="AH118" s="86">
        <f>(AH36+AH37+AI36+AI37)/(AH116+AI116)</f>
        <v>25.566585956416464</v>
      </c>
      <c r="AI118" s="87"/>
    </row>
    <row r="119" spans="1:35" x14ac:dyDescent="0.25">
      <c r="A119" s="11" t="s">
        <v>140</v>
      </c>
      <c r="B119" s="84" t="s">
        <v>141</v>
      </c>
      <c r="C119" s="85"/>
      <c r="D119" s="86">
        <f>((D115*31)-D114-E114)/(D116+E116)</f>
        <v>3.8</v>
      </c>
      <c r="E119" s="87"/>
      <c r="F119" s="86">
        <f>((F115*28)-F114-G114)/(F116+G116)</f>
        <v>10.25</v>
      </c>
      <c r="G119" s="87"/>
      <c r="H119" s="86">
        <f>((H115*31)-H114-I114)/(H116+I116)</f>
        <v>-8.75</v>
      </c>
      <c r="I119" s="87"/>
      <c r="J119" s="86">
        <f>((J115*30)-J114-K114)/(J116+K116)</f>
        <v>-22.6</v>
      </c>
      <c r="K119" s="87"/>
      <c r="L119" s="86">
        <f>((L115*30)-L114-M114)/(L116+M116)</f>
        <v>-34.444444444444443</v>
      </c>
      <c r="M119" s="87"/>
      <c r="N119" s="86">
        <f>((N115*30)-N114-O114)/(N116+O116)</f>
        <v>32.0625</v>
      </c>
      <c r="O119" s="87"/>
      <c r="P119" s="86">
        <f>((P115*30)-P114-Q114)/(P116+Q116)</f>
        <v>-53.666666666666664</v>
      </c>
      <c r="Q119" s="87"/>
      <c r="R119" s="86">
        <f>((R115*31)-R114-S114)/(R116+S116)</f>
        <v>267.33333333333331</v>
      </c>
      <c r="S119" s="87"/>
      <c r="T119" s="86" t="e">
        <f>((T115*30)-T114-U114)/(T116+U116)</f>
        <v>#DIV/0!</v>
      </c>
      <c r="U119" s="87"/>
      <c r="V119" s="86">
        <f>((V115*31)-V114-W114)/(V116+W116)</f>
        <v>97.4</v>
      </c>
      <c r="W119" s="87"/>
      <c r="X119" s="86">
        <f>((X115*31)-X114-Y114)/(X116+Y116)</f>
        <v>21.606060606060606</v>
      </c>
      <c r="Y119" s="87"/>
      <c r="Z119" s="86">
        <f>((Z115*30)-Z114-AA114)/(Z116+AA116)</f>
        <v>-5.9655172413793105</v>
      </c>
      <c r="AA119" s="87"/>
      <c r="AB119" s="86">
        <f>((AB115*31)-AB114-AC114)/(AB116+AC116)</f>
        <v>62.272727272727273</v>
      </c>
      <c r="AC119" s="87"/>
      <c r="AD119" s="86">
        <f>((AD115*30)-AD114-AE114)/(AD116+AE116)</f>
        <v>4.4615384615384617</v>
      </c>
      <c r="AE119" s="87"/>
      <c r="AF119" s="86" t="e">
        <f>((AF115*31)-AF114-AG114)/(AF116+AG116)</f>
        <v>#DIV/0!</v>
      </c>
      <c r="AG119" s="87"/>
      <c r="AH119" s="86">
        <f>((AH115*365)-AH114-AI114)/(AH116+AI116)</f>
        <v>5.4479418886198543</v>
      </c>
      <c r="AI119" s="87"/>
    </row>
    <row r="120" spans="1:35" x14ac:dyDescent="0.25">
      <c r="A120" s="11" t="s">
        <v>142</v>
      </c>
      <c r="B120" s="84" t="s">
        <v>143</v>
      </c>
      <c r="C120" s="85"/>
      <c r="D120" s="86">
        <f>(D116+E116)/D115</f>
        <v>5.166666666666667</v>
      </c>
      <c r="E120" s="87"/>
      <c r="F120" s="86">
        <f>(F116+G116)/F115</f>
        <v>0.8</v>
      </c>
      <c r="G120" s="87"/>
      <c r="H120" s="86">
        <f>(H116+I116)/H115</f>
        <v>1.0666666666666667</v>
      </c>
      <c r="I120" s="87"/>
      <c r="J120" s="86">
        <f>(J116+K116)/J115</f>
        <v>0.5</v>
      </c>
      <c r="K120" s="87"/>
      <c r="L120" s="86">
        <f>(L116+M116)/L115</f>
        <v>0.3</v>
      </c>
      <c r="M120" s="87"/>
      <c r="N120" s="86">
        <f>(N116+O116)/N115</f>
        <v>0.53333333333333333</v>
      </c>
      <c r="O120" s="87"/>
      <c r="P120" s="86">
        <f>(P116+Q116)/P115</f>
        <v>0.1</v>
      </c>
      <c r="Q120" s="87"/>
      <c r="R120" s="86">
        <f>(R116+S116)/R115</f>
        <v>0.1</v>
      </c>
      <c r="S120" s="87"/>
      <c r="T120" s="86">
        <f>(T116+U116)/T115</f>
        <v>0</v>
      </c>
      <c r="U120" s="87"/>
      <c r="V120" s="86">
        <f>(V116+W116)/V115</f>
        <v>0.16666666666666666</v>
      </c>
      <c r="W120" s="87"/>
      <c r="X120" s="86">
        <f>(X116+Y116)/X115</f>
        <v>1.1000000000000001</v>
      </c>
      <c r="Y120" s="87"/>
      <c r="Z120" s="86">
        <f>(Z116+AA116)/Z115</f>
        <v>0.96666666666666667</v>
      </c>
      <c r="AA120" s="87"/>
      <c r="AB120" s="86">
        <f>(AB116+AC116)/AB115</f>
        <v>0.36666666666666664</v>
      </c>
      <c r="AC120" s="87"/>
      <c r="AD120" s="86">
        <f>(AD116+AE116)/AD115</f>
        <v>2.6</v>
      </c>
      <c r="AE120" s="87"/>
      <c r="AF120" s="86">
        <f>(AF116+AG116)/AF115</f>
        <v>0</v>
      </c>
      <c r="AG120" s="87"/>
      <c r="AH120" s="86">
        <f>(AH116+AI116)/AH115/12</f>
        <v>1.1472222222222224</v>
      </c>
      <c r="AI120" s="87"/>
    </row>
  </sheetData>
  <mergeCells count="104">
    <mergeCell ref="A1:AI2"/>
    <mergeCell ref="A5:A7"/>
    <mergeCell ref="B5:C7"/>
    <mergeCell ref="D5:AG5"/>
    <mergeCell ref="AH5:AI6"/>
    <mergeCell ref="D6:E6"/>
    <mergeCell ref="F6:G6"/>
    <mergeCell ref="H6:I6"/>
    <mergeCell ref="J6:K6"/>
    <mergeCell ref="L6:M6"/>
    <mergeCell ref="Z6:AA6"/>
    <mergeCell ref="AB6:AC6"/>
    <mergeCell ref="AD6:AE6"/>
    <mergeCell ref="AF6:AG6"/>
    <mergeCell ref="D115:E115"/>
    <mergeCell ref="F115:G115"/>
    <mergeCell ref="H115:I115"/>
    <mergeCell ref="J115:K115"/>
    <mergeCell ref="L115:M115"/>
    <mergeCell ref="N115:O115"/>
    <mergeCell ref="N6:O6"/>
    <mergeCell ref="P6:Q6"/>
    <mergeCell ref="R6:S6"/>
    <mergeCell ref="T6:U6"/>
    <mergeCell ref="V6:W6"/>
    <mergeCell ref="X6:Y6"/>
    <mergeCell ref="AB115:AC115"/>
    <mergeCell ref="AD115:AE115"/>
    <mergeCell ref="AF115:AG115"/>
    <mergeCell ref="AH115:AI115"/>
    <mergeCell ref="B117:C117"/>
    <mergeCell ref="D117:E117"/>
    <mergeCell ref="F117:G117"/>
    <mergeCell ref="H117:I117"/>
    <mergeCell ref="J117:K117"/>
    <mergeCell ref="L117:M117"/>
    <mergeCell ref="P115:Q115"/>
    <mergeCell ref="R115:S115"/>
    <mergeCell ref="T115:U115"/>
    <mergeCell ref="V115:W115"/>
    <mergeCell ref="X115:Y115"/>
    <mergeCell ref="Z115:AA115"/>
    <mergeCell ref="Z117:AA117"/>
    <mergeCell ref="AB117:AC117"/>
    <mergeCell ref="AD117:AE117"/>
    <mergeCell ref="AF117:AG117"/>
    <mergeCell ref="AH117:AI117"/>
    <mergeCell ref="B118:C118"/>
    <mergeCell ref="D118:E118"/>
    <mergeCell ref="F118:G118"/>
    <mergeCell ref="H118:I118"/>
    <mergeCell ref="J118:K118"/>
    <mergeCell ref="N117:O117"/>
    <mergeCell ref="P117:Q117"/>
    <mergeCell ref="R117:S117"/>
    <mergeCell ref="T117:U117"/>
    <mergeCell ref="V117:W117"/>
    <mergeCell ref="X117:Y117"/>
    <mergeCell ref="X118:Y118"/>
    <mergeCell ref="Z118:AA118"/>
    <mergeCell ref="AB118:AC118"/>
    <mergeCell ref="AD118:AE118"/>
    <mergeCell ref="AF118:AG118"/>
    <mergeCell ref="AH118:AI118"/>
    <mergeCell ref="L118:M118"/>
    <mergeCell ref="N118:O118"/>
    <mergeCell ref="P118:Q118"/>
    <mergeCell ref="R118:S118"/>
    <mergeCell ref="T118:U118"/>
    <mergeCell ref="V118:W118"/>
    <mergeCell ref="Z119:AA119"/>
    <mergeCell ref="AB119:AC119"/>
    <mergeCell ref="AD119:AE119"/>
    <mergeCell ref="AF119:AG119"/>
    <mergeCell ref="AH119:AI119"/>
    <mergeCell ref="B120:C120"/>
    <mergeCell ref="D120:E120"/>
    <mergeCell ref="F120:G120"/>
    <mergeCell ref="H120:I120"/>
    <mergeCell ref="J120:K120"/>
    <mergeCell ref="N119:O119"/>
    <mergeCell ref="P119:Q119"/>
    <mergeCell ref="R119:S119"/>
    <mergeCell ref="T119:U119"/>
    <mergeCell ref="V119:W119"/>
    <mergeCell ref="X119:Y119"/>
    <mergeCell ref="B119:C119"/>
    <mergeCell ref="D119:E119"/>
    <mergeCell ref="F119:G119"/>
    <mergeCell ref="H119:I119"/>
    <mergeCell ref="J119:K119"/>
    <mergeCell ref="L119:M119"/>
    <mergeCell ref="X120:Y120"/>
    <mergeCell ref="Z120:AA120"/>
    <mergeCell ref="AB120:AC120"/>
    <mergeCell ref="AD120:AE120"/>
    <mergeCell ref="AF120:AG120"/>
    <mergeCell ref="AH120:AI120"/>
    <mergeCell ref="L120:M120"/>
    <mergeCell ref="N120:O120"/>
    <mergeCell ref="P120:Q120"/>
    <mergeCell ref="R120:S120"/>
    <mergeCell ref="T120:U120"/>
    <mergeCell ref="V120:W120"/>
  </mergeCells>
  <pageMargins left="0.7" right="0.7" top="0.75" bottom="0.75" header="0.3" footer="0.3"/>
  <pageSetup paperSize="9" orientation="portrait" horizontalDpi="4294967293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20"/>
  <sheetViews>
    <sheetView workbookViewId="0">
      <pane xSplit="3" ySplit="7" topLeftCell="D110" activePane="bottomRight" state="frozen"/>
      <selection pane="topRight" activeCell="D1" sqref="D1"/>
      <selection pane="bottomLeft" activeCell="A8" sqref="A8"/>
      <selection pane="bottomRight" activeCell="AH119" sqref="AH119:AI119"/>
    </sheetView>
  </sheetViews>
  <sheetFormatPr defaultRowHeight="15" x14ac:dyDescent="0.25"/>
  <cols>
    <col min="1" max="1" width="3.42578125" customWidth="1"/>
    <col min="2" max="2" width="2.85546875" customWidth="1"/>
    <col min="3" max="3" width="21.85546875" bestFit="1" customWidth="1"/>
    <col min="4" max="6" width="4" bestFit="1" customWidth="1"/>
    <col min="7" max="7" width="5.140625" bestFit="1" customWidth="1"/>
    <col min="8" max="8" width="5" bestFit="1" customWidth="1"/>
    <col min="9" max="9" width="4" bestFit="1" customWidth="1"/>
    <col min="10" max="10" width="5" bestFit="1" customWidth="1"/>
    <col min="11" max="11" width="4" bestFit="1" customWidth="1"/>
    <col min="12" max="12" width="5" bestFit="1" customWidth="1"/>
    <col min="13" max="16" width="4" customWidth="1"/>
    <col min="17" max="17" width="5" bestFit="1" customWidth="1"/>
    <col min="18" max="25" width="4" bestFit="1" customWidth="1"/>
    <col min="26" max="26" width="5" bestFit="1" customWidth="1"/>
    <col min="27" max="29" width="4" bestFit="1" customWidth="1"/>
    <col min="30" max="30" width="5" bestFit="1" customWidth="1"/>
    <col min="31" max="33" width="4" bestFit="1" customWidth="1"/>
    <col min="34" max="35" width="5" bestFit="1" customWidth="1"/>
  </cols>
  <sheetData>
    <row r="1" spans="1:35" x14ac:dyDescent="0.25">
      <c r="A1" s="63" t="s">
        <v>0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  <c r="AH1" s="63"/>
      <c r="AI1" s="63"/>
    </row>
    <row r="2" spans="1:35" x14ac:dyDescent="0.25">
      <c r="A2" s="63"/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63"/>
      <c r="AI2" s="63"/>
    </row>
    <row r="3" spans="1:35" x14ac:dyDescent="0.25">
      <c r="A3" s="1" t="s">
        <v>1</v>
      </c>
      <c r="B3" s="2"/>
      <c r="C3" s="1" t="s">
        <v>2</v>
      </c>
      <c r="D3" s="3"/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</row>
    <row r="4" spans="1:35" x14ac:dyDescent="0.25">
      <c r="A4" s="1"/>
      <c r="B4" s="2"/>
      <c r="C4" s="5"/>
      <c r="D4" s="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</row>
    <row r="5" spans="1:35" x14ac:dyDescent="0.25">
      <c r="A5" s="64" t="s">
        <v>3</v>
      </c>
      <c r="B5" s="67" t="s">
        <v>4</v>
      </c>
      <c r="C5" s="68"/>
      <c r="D5" s="73" t="s">
        <v>5</v>
      </c>
      <c r="E5" s="74"/>
      <c r="F5" s="74"/>
      <c r="G5" s="74"/>
      <c r="H5" s="74"/>
      <c r="I5" s="74"/>
      <c r="J5" s="74"/>
      <c r="K5" s="74"/>
      <c r="L5" s="74"/>
      <c r="M5" s="74"/>
      <c r="N5" s="74"/>
      <c r="O5" s="74"/>
      <c r="P5" s="74"/>
      <c r="Q5" s="74"/>
      <c r="R5" s="74"/>
      <c r="S5" s="74"/>
      <c r="T5" s="74"/>
      <c r="U5" s="74"/>
      <c r="V5" s="74"/>
      <c r="W5" s="74"/>
      <c r="X5" s="74"/>
      <c r="Y5" s="74"/>
      <c r="Z5" s="74"/>
      <c r="AA5" s="74"/>
      <c r="AB5" s="74"/>
      <c r="AC5" s="74"/>
      <c r="AD5" s="74"/>
      <c r="AE5" s="74"/>
      <c r="AF5" s="74"/>
      <c r="AG5" s="75"/>
      <c r="AH5" s="76" t="s">
        <v>6</v>
      </c>
      <c r="AI5" s="77"/>
    </row>
    <row r="6" spans="1:35" x14ac:dyDescent="0.25">
      <c r="A6" s="65"/>
      <c r="B6" s="69"/>
      <c r="C6" s="70"/>
      <c r="D6" s="80" t="s">
        <v>144</v>
      </c>
      <c r="E6" s="81"/>
      <c r="F6" s="80" t="s">
        <v>145</v>
      </c>
      <c r="G6" s="81"/>
      <c r="H6" s="80" t="s">
        <v>146</v>
      </c>
      <c r="I6" s="81"/>
      <c r="J6" s="80" t="s">
        <v>147</v>
      </c>
      <c r="K6" s="81"/>
      <c r="L6" s="88" t="s">
        <v>148</v>
      </c>
      <c r="M6" s="89"/>
      <c r="N6" s="88" t="s">
        <v>149</v>
      </c>
      <c r="O6" s="89"/>
      <c r="P6" s="88" t="s">
        <v>150</v>
      </c>
      <c r="Q6" s="89"/>
      <c r="R6" s="80" t="s">
        <v>151</v>
      </c>
      <c r="S6" s="81"/>
      <c r="T6" s="80" t="s">
        <v>152</v>
      </c>
      <c r="U6" s="81"/>
      <c r="V6" s="80" t="s">
        <v>153</v>
      </c>
      <c r="W6" s="81"/>
      <c r="X6" s="80" t="s">
        <v>154</v>
      </c>
      <c r="Y6" s="81"/>
      <c r="Z6" s="80" t="s">
        <v>155</v>
      </c>
      <c r="AA6" s="81"/>
      <c r="AB6" s="80" t="s">
        <v>156</v>
      </c>
      <c r="AC6" s="81"/>
      <c r="AD6" s="80" t="s">
        <v>157</v>
      </c>
      <c r="AE6" s="81"/>
      <c r="AF6" s="80" t="s">
        <v>158</v>
      </c>
      <c r="AG6" s="81"/>
      <c r="AH6" s="78"/>
      <c r="AI6" s="79"/>
    </row>
    <row r="7" spans="1:35" ht="15.75" thickBot="1" x14ac:dyDescent="0.3">
      <c r="A7" s="66"/>
      <c r="B7" s="71"/>
      <c r="C7" s="72"/>
      <c r="D7" s="6" t="s">
        <v>7</v>
      </c>
      <c r="E7" s="6" t="s">
        <v>8</v>
      </c>
      <c r="F7" s="6" t="s">
        <v>7</v>
      </c>
      <c r="G7" s="6" t="s">
        <v>8</v>
      </c>
      <c r="H7" s="6" t="s">
        <v>7</v>
      </c>
      <c r="I7" s="6" t="s">
        <v>8</v>
      </c>
      <c r="J7" s="6" t="s">
        <v>7</v>
      </c>
      <c r="K7" s="6" t="s">
        <v>8</v>
      </c>
      <c r="L7" s="6" t="s">
        <v>7</v>
      </c>
      <c r="M7" s="6" t="s">
        <v>8</v>
      </c>
      <c r="N7" s="6" t="s">
        <v>7</v>
      </c>
      <c r="O7" s="6" t="s">
        <v>8</v>
      </c>
      <c r="P7" s="6" t="s">
        <v>7</v>
      </c>
      <c r="Q7" s="6" t="s">
        <v>8</v>
      </c>
      <c r="R7" s="6" t="s">
        <v>7</v>
      </c>
      <c r="S7" s="6" t="s">
        <v>8</v>
      </c>
      <c r="T7" s="6" t="s">
        <v>7</v>
      </c>
      <c r="U7" s="6" t="s">
        <v>8</v>
      </c>
      <c r="V7" s="6" t="s">
        <v>7</v>
      </c>
      <c r="W7" s="6" t="s">
        <v>8</v>
      </c>
      <c r="X7" s="6" t="s">
        <v>7</v>
      </c>
      <c r="Y7" s="6" t="s">
        <v>8</v>
      </c>
      <c r="Z7" s="6" t="s">
        <v>7</v>
      </c>
      <c r="AA7" s="6" t="s">
        <v>8</v>
      </c>
      <c r="AB7" s="6" t="s">
        <v>7</v>
      </c>
      <c r="AC7" s="6" t="s">
        <v>8</v>
      </c>
      <c r="AD7" s="6" t="s">
        <v>7</v>
      </c>
      <c r="AE7" s="6" t="s">
        <v>8</v>
      </c>
      <c r="AF7" s="6" t="s">
        <v>7</v>
      </c>
      <c r="AG7" s="6" t="s">
        <v>8</v>
      </c>
      <c r="AH7" s="6" t="s">
        <v>7</v>
      </c>
      <c r="AI7" s="6" t="s">
        <v>8</v>
      </c>
    </row>
    <row r="8" spans="1:35" ht="15.75" thickTop="1" x14ac:dyDescent="0.25">
      <c r="A8" s="7" t="s">
        <v>9</v>
      </c>
      <c r="B8" s="8" t="s">
        <v>10</v>
      </c>
      <c r="C8" s="9"/>
      <c r="D8" s="10">
        <v>116</v>
      </c>
      <c r="E8" s="10">
        <v>30</v>
      </c>
      <c r="F8" s="10">
        <v>0</v>
      </c>
      <c r="G8" s="10">
        <v>39</v>
      </c>
      <c r="H8" s="10">
        <v>56</v>
      </c>
      <c r="I8" s="10">
        <v>0</v>
      </c>
      <c r="J8" s="10">
        <v>54</v>
      </c>
      <c r="K8" s="10">
        <v>0</v>
      </c>
      <c r="L8" s="10">
        <v>39</v>
      </c>
      <c r="M8" s="10">
        <v>0</v>
      </c>
      <c r="N8" s="10">
        <v>36</v>
      </c>
      <c r="O8" s="10">
        <v>0</v>
      </c>
      <c r="P8" s="10">
        <v>0</v>
      </c>
      <c r="Q8" s="10">
        <v>42</v>
      </c>
      <c r="R8" s="10">
        <v>7</v>
      </c>
      <c r="S8" s="10">
        <v>0</v>
      </c>
      <c r="T8" s="10">
        <v>0</v>
      </c>
      <c r="U8" s="10">
        <v>0</v>
      </c>
      <c r="V8" s="10">
        <v>9</v>
      </c>
      <c r="W8" s="10">
        <v>8</v>
      </c>
      <c r="X8" s="10">
        <v>0</v>
      </c>
      <c r="Y8" s="10">
        <v>24</v>
      </c>
      <c r="Z8" s="10">
        <v>67</v>
      </c>
      <c r="AA8" s="10">
        <v>0</v>
      </c>
      <c r="AB8" s="10">
        <v>0</v>
      </c>
      <c r="AC8" s="10">
        <v>12</v>
      </c>
      <c r="AD8" s="10">
        <v>84</v>
      </c>
      <c r="AE8" s="10">
        <v>3</v>
      </c>
      <c r="AF8" s="10">
        <v>0</v>
      </c>
      <c r="AG8" s="10">
        <v>0</v>
      </c>
      <c r="AH8" s="10">
        <f>SUMIF($D$7:$AG$7,"L",D8:AG8)</f>
        <v>468</v>
      </c>
      <c r="AI8" s="10">
        <f>SUMIF($D$7:$AG$7,"P",D8:AG8)</f>
        <v>158</v>
      </c>
    </row>
    <row r="9" spans="1:35" x14ac:dyDescent="0.25">
      <c r="A9" s="11"/>
      <c r="B9" s="27"/>
      <c r="C9" s="13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</row>
    <row r="10" spans="1:35" x14ac:dyDescent="0.25">
      <c r="A10" s="11" t="s">
        <v>11</v>
      </c>
      <c r="B10" s="14" t="s">
        <v>12</v>
      </c>
      <c r="C10" s="13"/>
      <c r="D10" s="10">
        <v>2</v>
      </c>
      <c r="E10" s="10">
        <v>0</v>
      </c>
      <c r="F10" s="10">
        <v>0</v>
      </c>
      <c r="G10" s="10">
        <v>39</v>
      </c>
      <c r="H10" s="10">
        <v>38</v>
      </c>
      <c r="I10" s="10">
        <v>0</v>
      </c>
      <c r="J10" s="10">
        <v>43</v>
      </c>
      <c r="K10" s="10">
        <v>0</v>
      </c>
      <c r="L10" s="10">
        <v>33</v>
      </c>
      <c r="M10" s="10">
        <v>0</v>
      </c>
      <c r="N10" s="10">
        <v>15</v>
      </c>
      <c r="O10" s="10">
        <v>0</v>
      </c>
      <c r="P10" s="10">
        <v>0</v>
      </c>
      <c r="Q10" s="10">
        <v>40</v>
      </c>
      <c r="R10" s="10">
        <v>6</v>
      </c>
      <c r="S10" s="10">
        <v>0</v>
      </c>
      <c r="T10" s="10">
        <v>0</v>
      </c>
      <c r="U10" s="10">
        <v>0</v>
      </c>
      <c r="V10" s="10">
        <v>6</v>
      </c>
      <c r="W10" s="10">
        <v>7</v>
      </c>
      <c r="X10" s="10">
        <v>0</v>
      </c>
      <c r="Y10" s="10">
        <v>24</v>
      </c>
      <c r="Z10" s="10">
        <v>37</v>
      </c>
      <c r="AA10" s="10">
        <v>0</v>
      </c>
      <c r="AB10" s="10">
        <v>0</v>
      </c>
      <c r="AC10" s="10">
        <v>12</v>
      </c>
      <c r="AD10" s="10">
        <v>13</v>
      </c>
      <c r="AE10" s="10">
        <v>0</v>
      </c>
      <c r="AF10" s="10">
        <v>0</v>
      </c>
      <c r="AG10" s="10">
        <v>0</v>
      </c>
      <c r="AH10" s="10">
        <f>SUMIF($D$7:$AG$7,"L",D10:AG10)</f>
        <v>193</v>
      </c>
      <c r="AI10" s="10">
        <f t="shared" ref="AI10:AI70" si="0">SUMIF($D$7:$AG$7,"P",D10:AG10)</f>
        <v>122</v>
      </c>
    </row>
    <row r="11" spans="1:35" x14ac:dyDescent="0.25">
      <c r="A11" s="11"/>
      <c r="B11" s="27"/>
      <c r="C11" s="13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</row>
    <row r="12" spans="1:35" x14ac:dyDescent="0.25">
      <c r="A12" s="11" t="s">
        <v>13</v>
      </c>
      <c r="B12" s="14" t="s">
        <v>14</v>
      </c>
      <c r="C12" s="13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</row>
    <row r="13" spans="1:35" x14ac:dyDescent="0.25">
      <c r="A13" s="11"/>
      <c r="B13" s="27" t="s">
        <v>15</v>
      </c>
      <c r="C13" s="13" t="s">
        <v>16</v>
      </c>
      <c r="D13" s="10">
        <v>0</v>
      </c>
      <c r="E13" s="10">
        <v>0</v>
      </c>
      <c r="F13" s="10">
        <v>0</v>
      </c>
      <c r="G13" s="10">
        <v>0</v>
      </c>
      <c r="H13" s="10">
        <v>0</v>
      </c>
      <c r="I13" s="10">
        <v>0</v>
      </c>
      <c r="J13" s="10">
        <v>0</v>
      </c>
      <c r="K13" s="10">
        <v>0</v>
      </c>
      <c r="L13" s="10">
        <v>0</v>
      </c>
      <c r="M13" s="10">
        <v>0</v>
      </c>
      <c r="N13" s="10">
        <v>0</v>
      </c>
      <c r="O13" s="10">
        <v>0</v>
      </c>
      <c r="P13" s="10">
        <v>40</v>
      </c>
      <c r="Q13" s="10">
        <v>40</v>
      </c>
      <c r="R13" s="10">
        <v>0</v>
      </c>
      <c r="S13" s="10">
        <v>0</v>
      </c>
      <c r="T13" s="10">
        <v>0</v>
      </c>
      <c r="U13" s="10">
        <v>0</v>
      </c>
      <c r="V13" s="10">
        <v>0</v>
      </c>
      <c r="W13" s="10">
        <v>0</v>
      </c>
      <c r="X13" s="10">
        <v>0</v>
      </c>
      <c r="Y13" s="10">
        <v>0</v>
      </c>
      <c r="Z13" s="10">
        <v>0</v>
      </c>
      <c r="AA13" s="10">
        <v>0</v>
      </c>
      <c r="AB13" s="10">
        <v>0</v>
      </c>
      <c r="AC13" s="10">
        <v>0</v>
      </c>
      <c r="AD13" s="10">
        <v>0</v>
      </c>
      <c r="AE13" s="10">
        <v>0</v>
      </c>
      <c r="AF13" s="10">
        <v>0</v>
      </c>
      <c r="AG13" s="10">
        <v>0</v>
      </c>
      <c r="AH13" s="10">
        <f t="shared" ref="AH13:AH70" si="1">SUMIF($D$7:$AG$7,"L",D13:AG13)</f>
        <v>40</v>
      </c>
      <c r="AI13" s="10">
        <f t="shared" si="0"/>
        <v>40</v>
      </c>
    </row>
    <row r="14" spans="1:35" x14ac:dyDescent="0.25">
      <c r="A14" s="11"/>
      <c r="B14" s="27" t="s">
        <v>17</v>
      </c>
      <c r="C14" s="13" t="s">
        <v>18</v>
      </c>
      <c r="D14" s="10">
        <v>114</v>
      </c>
      <c r="E14" s="10">
        <v>30</v>
      </c>
      <c r="F14" s="10">
        <v>0</v>
      </c>
      <c r="G14" s="10">
        <v>19</v>
      </c>
      <c r="H14" s="10">
        <v>18</v>
      </c>
      <c r="I14" s="10">
        <v>0</v>
      </c>
      <c r="J14" s="10">
        <v>11</v>
      </c>
      <c r="K14" s="10">
        <v>0</v>
      </c>
      <c r="L14" s="10">
        <v>6</v>
      </c>
      <c r="M14" s="10">
        <v>0</v>
      </c>
      <c r="N14" s="10">
        <v>21</v>
      </c>
      <c r="O14" s="10">
        <v>0</v>
      </c>
      <c r="P14" s="10">
        <v>0</v>
      </c>
      <c r="Q14" s="10">
        <v>2</v>
      </c>
      <c r="R14" s="10">
        <v>1</v>
      </c>
      <c r="S14" s="10">
        <v>0</v>
      </c>
      <c r="T14" s="10">
        <v>0</v>
      </c>
      <c r="U14" s="10">
        <v>0</v>
      </c>
      <c r="V14" s="10">
        <v>3</v>
      </c>
      <c r="W14" s="10">
        <v>1</v>
      </c>
      <c r="X14" s="10">
        <v>0</v>
      </c>
      <c r="Y14" s="10">
        <v>21</v>
      </c>
      <c r="Z14" s="10">
        <v>30</v>
      </c>
      <c r="AA14" s="10">
        <v>0</v>
      </c>
      <c r="AB14" s="10">
        <v>0</v>
      </c>
      <c r="AC14" s="10">
        <v>5</v>
      </c>
      <c r="AD14" s="10">
        <v>71</v>
      </c>
      <c r="AE14" s="10">
        <v>3</v>
      </c>
      <c r="AF14" s="10">
        <v>0</v>
      </c>
      <c r="AG14" s="10">
        <v>0</v>
      </c>
      <c r="AH14" s="10">
        <f t="shared" si="1"/>
        <v>275</v>
      </c>
      <c r="AI14" s="10">
        <f t="shared" si="0"/>
        <v>81</v>
      </c>
    </row>
    <row r="15" spans="1:35" x14ac:dyDescent="0.25">
      <c r="A15" s="11"/>
      <c r="B15" s="27" t="s">
        <v>19</v>
      </c>
      <c r="C15" s="13" t="s">
        <v>20</v>
      </c>
      <c r="D15" s="10">
        <v>0</v>
      </c>
      <c r="E15" s="10">
        <v>0</v>
      </c>
      <c r="F15" s="10">
        <v>0</v>
      </c>
      <c r="G15" s="10">
        <v>0</v>
      </c>
      <c r="H15" s="10">
        <v>0</v>
      </c>
      <c r="I15" s="10">
        <v>0</v>
      </c>
      <c r="J15" s="10">
        <v>0</v>
      </c>
      <c r="K15" s="10">
        <v>0</v>
      </c>
      <c r="L15" s="10">
        <v>0</v>
      </c>
      <c r="M15" s="10">
        <v>0</v>
      </c>
      <c r="N15" s="10">
        <v>0</v>
      </c>
      <c r="O15" s="10">
        <v>0</v>
      </c>
      <c r="P15" s="10">
        <v>2</v>
      </c>
      <c r="Q15" s="10">
        <v>2</v>
      </c>
      <c r="R15" s="10">
        <v>0</v>
      </c>
      <c r="S15" s="10">
        <v>0</v>
      </c>
      <c r="T15" s="10">
        <v>0</v>
      </c>
      <c r="U15" s="10">
        <v>0</v>
      </c>
      <c r="V15" s="10">
        <v>0</v>
      </c>
      <c r="W15" s="10">
        <v>0</v>
      </c>
      <c r="X15" s="10">
        <v>0</v>
      </c>
      <c r="Y15" s="10">
        <v>0</v>
      </c>
      <c r="Z15" s="10">
        <v>0</v>
      </c>
      <c r="AA15" s="10">
        <v>0</v>
      </c>
      <c r="AB15" s="10">
        <v>0</v>
      </c>
      <c r="AC15" s="10">
        <v>0</v>
      </c>
      <c r="AD15" s="10">
        <v>0</v>
      </c>
      <c r="AE15" s="10">
        <v>0</v>
      </c>
      <c r="AF15" s="10">
        <v>0</v>
      </c>
      <c r="AG15" s="10">
        <v>0</v>
      </c>
      <c r="AH15" s="10">
        <f t="shared" si="1"/>
        <v>2</v>
      </c>
      <c r="AI15" s="10">
        <f t="shared" si="0"/>
        <v>2</v>
      </c>
    </row>
    <row r="16" spans="1:35" x14ac:dyDescent="0.25">
      <c r="A16" s="11"/>
      <c r="B16" s="27"/>
      <c r="C16" s="13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</row>
    <row r="17" spans="1:35" x14ac:dyDescent="0.25">
      <c r="A17" s="11" t="s">
        <v>21</v>
      </c>
      <c r="B17" s="14" t="s">
        <v>22</v>
      </c>
      <c r="C17" s="13"/>
      <c r="D17" s="10">
        <v>108</v>
      </c>
      <c r="E17" s="10">
        <v>28</v>
      </c>
      <c r="F17" s="10">
        <v>0</v>
      </c>
      <c r="G17" s="10">
        <v>14</v>
      </c>
      <c r="H17" s="10">
        <v>26</v>
      </c>
      <c r="I17" s="10">
        <v>0</v>
      </c>
      <c r="J17" s="10">
        <v>19</v>
      </c>
      <c r="K17" s="10">
        <v>0</v>
      </c>
      <c r="L17" s="10">
        <v>2</v>
      </c>
      <c r="M17" s="10">
        <v>0</v>
      </c>
      <c r="N17" s="10">
        <v>18</v>
      </c>
      <c r="O17" s="10">
        <v>0</v>
      </c>
      <c r="P17" s="10">
        <v>0</v>
      </c>
      <c r="Q17" s="10">
        <v>1</v>
      </c>
      <c r="R17" s="10">
        <v>5</v>
      </c>
      <c r="S17" s="10">
        <v>0</v>
      </c>
      <c r="T17" s="10">
        <v>0</v>
      </c>
      <c r="U17" s="10">
        <v>0</v>
      </c>
      <c r="V17" s="10">
        <v>3</v>
      </c>
      <c r="W17" s="10">
        <v>0</v>
      </c>
      <c r="X17" s="10">
        <v>0</v>
      </c>
      <c r="Y17" s="10">
        <v>21</v>
      </c>
      <c r="Z17" s="10">
        <v>34</v>
      </c>
      <c r="AA17" s="10">
        <v>0</v>
      </c>
      <c r="AB17" s="10">
        <v>0</v>
      </c>
      <c r="AC17" s="10">
        <v>3</v>
      </c>
      <c r="AD17" s="10">
        <v>71</v>
      </c>
      <c r="AE17" s="10">
        <v>3</v>
      </c>
      <c r="AF17" s="10">
        <v>0</v>
      </c>
      <c r="AG17" s="10">
        <v>0</v>
      </c>
      <c r="AH17" s="10">
        <f t="shared" si="1"/>
        <v>286</v>
      </c>
      <c r="AI17" s="10">
        <f t="shared" si="0"/>
        <v>70</v>
      </c>
    </row>
    <row r="18" spans="1:35" x14ac:dyDescent="0.25">
      <c r="A18" s="11"/>
      <c r="B18" s="27" t="s">
        <v>15</v>
      </c>
      <c r="C18" s="13" t="s">
        <v>23</v>
      </c>
      <c r="D18" s="10">
        <v>2</v>
      </c>
      <c r="E18" s="10">
        <v>1</v>
      </c>
      <c r="F18" s="10">
        <v>0</v>
      </c>
      <c r="G18" s="10">
        <v>14</v>
      </c>
      <c r="H18" s="10">
        <v>26</v>
      </c>
      <c r="I18" s="10">
        <v>0</v>
      </c>
      <c r="J18" s="10">
        <v>19</v>
      </c>
      <c r="K18" s="10">
        <v>0</v>
      </c>
      <c r="L18" s="10">
        <v>2</v>
      </c>
      <c r="M18" s="10">
        <v>0</v>
      </c>
      <c r="N18" s="10">
        <v>18</v>
      </c>
      <c r="O18" s="10">
        <v>0</v>
      </c>
      <c r="P18" s="10">
        <v>0</v>
      </c>
      <c r="Q18" s="10">
        <v>1</v>
      </c>
      <c r="R18" s="10">
        <v>5</v>
      </c>
      <c r="S18" s="10">
        <v>0</v>
      </c>
      <c r="T18" s="10">
        <v>0</v>
      </c>
      <c r="U18" s="10">
        <v>0</v>
      </c>
      <c r="V18" s="10">
        <v>3</v>
      </c>
      <c r="W18" s="10">
        <v>0</v>
      </c>
      <c r="X18" s="10">
        <v>0</v>
      </c>
      <c r="Y18" s="10">
        <v>0</v>
      </c>
      <c r="Z18" s="10">
        <v>33</v>
      </c>
      <c r="AA18" s="10">
        <v>0</v>
      </c>
      <c r="AB18" s="10">
        <v>0</v>
      </c>
      <c r="AC18" s="10">
        <v>3</v>
      </c>
      <c r="AD18" s="10">
        <v>0</v>
      </c>
      <c r="AE18" s="10">
        <v>0</v>
      </c>
      <c r="AF18" s="10">
        <v>0</v>
      </c>
      <c r="AG18" s="10">
        <v>0</v>
      </c>
      <c r="AH18" s="10">
        <f t="shared" si="1"/>
        <v>108</v>
      </c>
      <c r="AI18" s="10">
        <f t="shared" si="0"/>
        <v>19</v>
      </c>
    </row>
    <row r="19" spans="1:35" x14ac:dyDescent="0.25">
      <c r="A19" s="11"/>
      <c r="B19" s="27" t="s">
        <v>17</v>
      </c>
      <c r="C19" s="13" t="s">
        <v>24</v>
      </c>
      <c r="D19" s="10">
        <v>0</v>
      </c>
      <c r="E19" s="10">
        <v>0</v>
      </c>
      <c r="F19" s="10">
        <v>0</v>
      </c>
      <c r="G19" s="10">
        <v>0</v>
      </c>
      <c r="H19" s="10">
        <v>0</v>
      </c>
      <c r="I19" s="10">
        <v>0</v>
      </c>
      <c r="J19" s="10">
        <v>0</v>
      </c>
      <c r="K19" s="10">
        <v>0</v>
      </c>
      <c r="L19" s="10">
        <v>0</v>
      </c>
      <c r="M19" s="10">
        <v>0</v>
      </c>
      <c r="N19" s="10">
        <v>0</v>
      </c>
      <c r="O19" s="10">
        <v>0</v>
      </c>
      <c r="P19" s="10">
        <v>0</v>
      </c>
      <c r="Q19" s="10">
        <v>0</v>
      </c>
      <c r="R19" s="10">
        <v>0</v>
      </c>
      <c r="S19" s="10">
        <v>0</v>
      </c>
      <c r="T19" s="10">
        <v>0</v>
      </c>
      <c r="U19" s="10">
        <v>0</v>
      </c>
      <c r="V19" s="10">
        <v>0</v>
      </c>
      <c r="W19" s="10">
        <v>0</v>
      </c>
      <c r="X19" s="10">
        <v>0</v>
      </c>
      <c r="Y19" s="10">
        <v>0</v>
      </c>
      <c r="Z19" s="10">
        <v>0</v>
      </c>
      <c r="AA19" s="10">
        <v>0</v>
      </c>
      <c r="AB19" s="10">
        <v>0</v>
      </c>
      <c r="AC19" s="10">
        <v>0</v>
      </c>
      <c r="AD19" s="10">
        <v>0</v>
      </c>
      <c r="AE19" s="10">
        <v>0</v>
      </c>
      <c r="AF19" s="10">
        <v>0</v>
      </c>
      <c r="AG19" s="10">
        <v>0</v>
      </c>
      <c r="AH19" s="10">
        <f t="shared" si="1"/>
        <v>0</v>
      </c>
      <c r="AI19" s="10">
        <f t="shared" si="0"/>
        <v>0</v>
      </c>
    </row>
    <row r="20" spans="1:35" x14ac:dyDescent="0.25">
      <c r="A20" s="11"/>
      <c r="B20" s="27" t="s">
        <v>19</v>
      </c>
      <c r="C20" s="13" t="s">
        <v>25</v>
      </c>
      <c r="D20" s="10">
        <v>0</v>
      </c>
      <c r="E20" s="10">
        <v>0</v>
      </c>
      <c r="F20" s="10">
        <v>0</v>
      </c>
      <c r="G20" s="10">
        <v>0</v>
      </c>
      <c r="H20" s="10">
        <v>0</v>
      </c>
      <c r="I20" s="10">
        <v>0</v>
      </c>
      <c r="J20" s="10">
        <v>0</v>
      </c>
      <c r="K20" s="10">
        <v>0</v>
      </c>
      <c r="L20" s="10">
        <v>0</v>
      </c>
      <c r="M20" s="10">
        <v>0</v>
      </c>
      <c r="N20" s="10">
        <v>0</v>
      </c>
      <c r="O20" s="10">
        <v>0</v>
      </c>
      <c r="P20" s="10">
        <v>0</v>
      </c>
      <c r="Q20" s="10">
        <v>0</v>
      </c>
      <c r="R20" s="10">
        <v>0</v>
      </c>
      <c r="S20" s="10">
        <v>0</v>
      </c>
      <c r="T20" s="10">
        <v>0</v>
      </c>
      <c r="U20" s="10">
        <v>0</v>
      </c>
      <c r="V20" s="10">
        <v>0</v>
      </c>
      <c r="W20" s="10">
        <v>0</v>
      </c>
      <c r="X20" s="10">
        <v>0</v>
      </c>
      <c r="Y20" s="10">
        <v>0</v>
      </c>
      <c r="Z20" s="10">
        <v>0</v>
      </c>
      <c r="AA20" s="10">
        <v>0</v>
      </c>
      <c r="AB20" s="10">
        <v>0</v>
      </c>
      <c r="AC20" s="10">
        <v>0</v>
      </c>
      <c r="AD20" s="10">
        <v>0</v>
      </c>
      <c r="AE20" s="10">
        <v>0</v>
      </c>
      <c r="AF20" s="10">
        <v>0</v>
      </c>
      <c r="AG20" s="10">
        <v>0</v>
      </c>
      <c r="AH20" s="10">
        <f t="shared" si="1"/>
        <v>0</v>
      </c>
      <c r="AI20" s="10">
        <f t="shared" si="0"/>
        <v>0</v>
      </c>
    </row>
    <row r="21" spans="1:35" x14ac:dyDescent="0.25">
      <c r="A21" s="11"/>
      <c r="B21" s="27" t="s">
        <v>26</v>
      </c>
      <c r="C21" s="13" t="s">
        <v>27</v>
      </c>
      <c r="D21" s="10">
        <v>1</v>
      </c>
      <c r="E21" s="10">
        <v>1</v>
      </c>
      <c r="F21" s="10">
        <v>0</v>
      </c>
      <c r="G21" s="10">
        <v>0</v>
      </c>
      <c r="H21" s="10">
        <v>0</v>
      </c>
      <c r="I21" s="10">
        <v>0</v>
      </c>
      <c r="J21" s="10">
        <v>0</v>
      </c>
      <c r="K21" s="10">
        <v>0</v>
      </c>
      <c r="L21" s="10">
        <v>0</v>
      </c>
      <c r="M21" s="10">
        <v>0</v>
      </c>
      <c r="N21" s="10">
        <v>0</v>
      </c>
      <c r="O21" s="10">
        <v>0</v>
      </c>
      <c r="P21" s="10">
        <v>0</v>
      </c>
      <c r="Q21" s="10">
        <v>0</v>
      </c>
      <c r="R21" s="10">
        <v>0</v>
      </c>
      <c r="S21" s="10">
        <v>0</v>
      </c>
      <c r="T21" s="10">
        <v>0</v>
      </c>
      <c r="U21" s="10">
        <v>0</v>
      </c>
      <c r="V21" s="10">
        <v>0</v>
      </c>
      <c r="W21" s="10">
        <v>0</v>
      </c>
      <c r="X21" s="10">
        <v>0</v>
      </c>
      <c r="Y21" s="10">
        <v>0</v>
      </c>
      <c r="Z21" s="10">
        <v>0</v>
      </c>
      <c r="AA21" s="10">
        <v>0</v>
      </c>
      <c r="AB21" s="10">
        <v>0</v>
      </c>
      <c r="AC21" s="10">
        <v>0</v>
      </c>
      <c r="AD21" s="10">
        <v>0</v>
      </c>
      <c r="AE21" s="10">
        <v>0</v>
      </c>
      <c r="AF21" s="10">
        <v>0</v>
      </c>
      <c r="AG21" s="10">
        <v>0</v>
      </c>
      <c r="AH21" s="10">
        <f t="shared" si="1"/>
        <v>1</v>
      </c>
      <c r="AI21" s="10">
        <f t="shared" si="0"/>
        <v>1</v>
      </c>
    </row>
    <row r="22" spans="1:35" x14ac:dyDescent="0.25">
      <c r="A22" s="11"/>
      <c r="B22" s="27" t="s">
        <v>28</v>
      </c>
      <c r="C22" s="13" t="s">
        <v>29</v>
      </c>
      <c r="D22" s="10">
        <v>0</v>
      </c>
      <c r="E22" s="10">
        <v>0</v>
      </c>
      <c r="F22" s="10">
        <v>0</v>
      </c>
      <c r="G22" s="10">
        <v>0</v>
      </c>
      <c r="H22" s="10">
        <v>0</v>
      </c>
      <c r="I22" s="10">
        <v>0</v>
      </c>
      <c r="J22" s="10">
        <v>0</v>
      </c>
      <c r="K22" s="10">
        <v>0</v>
      </c>
      <c r="L22" s="10">
        <v>0</v>
      </c>
      <c r="M22" s="10">
        <v>0</v>
      </c>
      <c r="N22" s="10">
        <v>0</v>
      </c>
      <c r="O22" s="10">
        <v>0</v>
      </c>
      <c r="P22" s="10">
        <v>0</v>
      </c>
      <c r="Q22" s="10">
        <v>0</v>
      </c>
      <c r="R22" s="10">
        <v>0</v>
      </c>
      <c r="S22" s="10">
        <v>0</v>
      </c>
      <c r="T22" s="10">
        <v>0</v>
      </c>
      <c r="U22" s="10">
        <v>0</v>
      </c>
      <c r="V22" s="10">
        <v>0</v>
      </c>
      <c r="W22" s="10">
        <v>0</v>
      </c>
      <c r="X22" s="10">
        <v>0</v>
      </c>
      <c r="Y22" s="10">
        <v>0</v>
      </c>
      <c r="Z22" s="10">
        <v>0</v>
      </c>
      <c r="AA22" s="10">
        <v>0</v>
      </c>
      <c r="AB22" s="10">
        <v>0</v>
      </c>
      <c r="AC22" s="10">
        <v>0</v>
      </c>
      <c r="AD22" s="10">
        <v>0</v>
      </c>
      <c r="AE22" s="10">
        <v>0</v>
      </c>
      <c r="AF22" s="10">
        <v>0</v>
      </c>
      <c r="AG22" s="10">
        <v>0</v>
      </c>
      <c r="AH22" s="10">
        <f t="shared" si="1"/>
        <v>0</v>
      </c>
      <c r="AI22" s="10">
        <f t="shared" si="0"/>
        <v>0</v>
      </c>
    </row>
    <row r="23" spans="1:35" x14ac:dyDescent="0.25">
      <c r="A23" s="11"/>
      <c r="B23" s="27" t="s">
        <v>28</v>
      </c>
      <c r="C23" s="13" t="s">
        <v>30</v>
      </c>
      <c r="D23" s="10">
        <v>105</v>
      </c>
      <c r="E23" s="10">
        <v>26</v>
      </c>
      <c r="F23" s="10">
        <v>0</v>
      </c>
      <c r="G23" s="10">
        <v>0</v>
      </c>
      <c r="H23" s="10">
        <v>0</v>
      </c>
      <c r="I23" s="10">
        <v>0</v>
      </c>
      <c r="J23" s="10">
        <v>0</v>
      </c>
      <c r="K23" s="10">
        <v>0</v>
      </c>
      <c r="L23" s="10">
        <v>0</v>
      </c>
      <c r="M23" s="10">
        <v>0</v>
      </c>
      <c r="N23" s="10">
        <v>0</v>
      </c>
      <c r="O23" s="10">
        <v>0</v>
      </c>
      <c r="P23" s="10">
        <v>0</v>
      </c>
      <c r="Q23" s="10">
        <v>0</v>
      </c>
      <c r="R23" s="10">
        <v>0</v>
      </c>
      <c r="S23" s="10">
        <v>0</v>
      </c>
      <c r="T23" s="10">
        <v>0</v>
      </c>
      <c r="U23" s="10">
        <v>0</v>
      </c>
      <c r="V23" s="10">
        <v>0</v>
      </c>
      <c r="W23" s="10">
        <v>0</v>
      </c>
      <c r="X23" s="10">
        <v>0</v>
      </c>
      <c r="Y23" s="10">
        <v>21</v>
      </c>
      <c r="Z23" s="10">
        <v>1</v>
      </c>
      <c r="AA23" s="10">
        <v>0</v>
      </c>
      <c r="AB23" s="10">
        <v>0</v>
      </c>
      <c r="AC23" s="10">
        <v>0</v>
      </c>
      <c r="AD23" s="10">
        <v>71</v>
      </c>
      <c r="AE23" s="10">
        <v>3</v>
      </c>
      <c r="AF23" s="10">
        <v>0</v>
      </c>
      <c r="AG23" s="10">
        <v>0</v>
      </c>
      <c r="AH23" s="10">
        <f t="shared" si="1"/>
        <v>177</v>
      </c>
      <c r="AI23" s="10">
        <f t="shared" si="0"/>
        <v>50</v>
      </c>
    </row>
    <row r="24" spans="1:35" x14ac:dyDescent="0.25">
      <c r="A24" s="11"/>
      <c r="B24" s="27"/>
      <c r="C24" s="13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</row>
    <row r="25" spans="1:35" x14ac:dyDescent="0.25">
      <c r="A25" s="11" t="s">
        <v>31</v>
      </c>
      <c r="B25" s="14" t="s">
        <v>32</v>
      </c>
      <c r="C25" s="13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</row>
    <row r="26" spans="1:35" x14ac:dyDescent="0.25">
      <c r="A26" s="11"/>
      <c r="B26" s="27" t="s">
        <v>15</v>
      </c>
      <c r="C26" s="13" t="s">
        <v>33</v>
      </c>
      <c r="D26" s="10">
        <v>0</v>
      </c>
      <c r="E26" s="10">
        <v>0</v>
      </c>
      <c r="F26" s="10">
        <v>0</v>
      </c>
      <c r="G26" s="10">
        <v>0</v>
      </c>
      <c r="H26" s="10">
        <v>0</v>
      </c>
      <c r="I26" s="10">
        <v>0</v>
      </c>
      <c r="J26" s="10">
        <v>0</v>
      </c>
      <c r="K26" s="10">
        <v>0</v>
      </c>
      <c r="L26" s="10">
        <v>0</v>
      </c>
      <c r="M26" s="10">
        <v>0</v>
      </c>
      <c r="N26" s="10">
        <v>0</v>
      </c>
      <c r="O26" s="10">
        <v>0</v>
      </c>
      <c r="P26" s="10">
        <v>0</v>
      </c>
      <c r="Q26" s="10">
        <v>0</v>
      </c>
      <c r="R26" s="10">
        <v>0</v>
      </c>
      <c r="S26" s="10">
        <v>0</v>
      </c>
      <c r="T26" s="10">
        <v>0</v>
      </c>
      <c r="U26" s="10">
        <v>0</v>
      </c>
      <c r="V26" s="10">
        <v>0</v>
      </c>
      <c r="W26" s="10">
        <v>0</v>
      </c>
      <c r="X26" s="10">
        <v>0</v>
      </c>
      <c r="Y26" s="10">
        <v>0</v>
      </c>
      <c r="Z26" s="10">
        <v>0</v>
      </c>
      <c r="AA26" s="10">
        <v>0</v>
      </c>
      <c r="AB26" s="10">
        <v>0</v>
      </c>
      <c r="AC26" s="10">
        <v>0</v>
      </c>
      <c r="AD26" s="10">
        <v>0</v>
      </c>
      <c r="AE26" s="10">
        <v>0</v>
      </c>
      <c r="AF26" s="10">
        <v>0</v>
      </c>
      <c r="AG26" s="10">
        <v>0</v>
      </c>
      <c r="AH26" s="10">
        <f t="shared" si="1"/>
        <v>0</v>
      </c>
      <c r="AI26" s="10">
        <f t="shared" si="0"/>
        <v>0</v>
      </c>
    </row>
    <row r="27" spans="1:35" x14ac:dyDescent="0.25">
      <c r="A27" s="11"/>
      <c r="B27" s="27" t="s">
        <v>17</v>
      </c>
      <c r="C27" s="13" t="s">
        <v>34</v>
      </c>
      <c r="D27" s="10">
        <v>0</v>
      </c>
      <c r="E27" s="10">
        <v>0</v>
      </c>
      <c r="F27" s="10">
        <v>0</v>
      </c>
      <c r="G27" s="10">
        <v>0</v>
      </c>
      <c r="H27" s="10">
        <v>0</v>
      </c>
      <c r="I27" s="10">
        <v>0</v>
      </c>
      <c r="J27" s="10">
        <v>0</v>
      </c>
      <c r="K27" s="10">
        <v>0</v>
      </c>
      <c r="L27" s="10">
        <v>0</v>
      </c>
      <c r="M27" s="10">
        <v>0</v>
      </c>
      <c r="N27" s="10">
        <v>0</v>
      </c>
      <c r="O27" s="10">
        <v>0</v>
      </c>
      <c r="P27" s="10">
        <v>0</v>
      </c>
      <c r="Q27" s="10">
        <v>0</v>
      </c>
      <c r="R27" s="10">
        <v>0</v>
      </c>
      <c r="S27" s="10">
        <v>0</v>
      </c>
      <c r="T27" s="10">
        <v>0</v>
      </c>
      <c r="U27" s="10">
        <v>0</v>
      </c>
      <c r="V27" s="10">
        <v>0</v>
      </c>
      <c r="W27" s="10">
        <v>0</v>
      </c>
      <c r="X27" s="10">
        <v>0</v>
      </c>
      <c r="Y27" s="10">
        <v>0</v>
      </c>
      <c r="Z27" s="10">
        <v>0</v>
      </c>
      <c r="AA27" s="10">
        <v>0</v>
      </c>
      <c r="AB27" s="10">
        <v>0</v>
      </c>
      <c r="AC27" s="10">
        <v>0</v>
      </c>
      <c r="AD27" s="10">
        <v>0</v>
      </c>
      <c r="AE27" s="10">
        <v>0</v>
      </c>
      <c r="AF27" s="10">
        <v>0</v>
      </c>
      <c r="AG27" s="10">
        <v>0</v>
      </c>
      <c r="AH27" s="10">
        <f t="shared" si="1"/>
        <v>0</v>
      </c>
      <c r="AI27" s="10">
        <f t="shared" si="0"/>
        <v>0</v>
      </c>
    </row>
    <row r="28" spans="1:35" x14ac:dyDescent="0.25">
      <c r="A28" s="11"/>
      <c r="B28" s="27"/>
      <c r="C28" s="13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</row>
    <row r="29" spans="1:35" x14ac:dyDescent="0.25">
      <c r="A29" s="11" t="s">
        <v>35</v>
      </c>
      <c r="B29" s="14" t="s">
        <v>36</v>
      </c>
      <c r="C29" s="13"/>
      <c r="D29" s="10">
        <v>8</v>
      </c>
      <c r="E29" s="10">
        <v>2</v>
      </c>
      <c r="F29" s="10">
        <v>0</v>
      </c>
      <c r="G29" s="10">
        <v>25</v>
      </c>
      <c r="H29" s="10">
        <v>30</v>
      </c>
      <c r="I29" s="10">
        <v>0</v>
      </c>
      <c r="J29" s="10">
        <v>35</v>
      </c>
      <c r="K29" s="10">
        <v>0</v>
      </c>
      <c r="L29" s="10">
        <v>37</v>
      </c>
      <c r="M29" s="10">
        <v>0</v>
      </c>
      <c r="N29" s="10">
        <v>18</v>
      </c>
      <c r="O29" s="10">
        <v>0</v>
      </c>
      <c r="P29" s="10">
        <v>0</v>
      </c>
      <c r="Q29" s="10">
        <v>41</v>
      </c>
      <c r="R29" s="10">
        <v>2</v>
      </c>
      <c r="S29" s="10">
        <v>0</v>
      </c>
      <c r="T29" s="10">
        <v>0</v>
      </c>
      <c r="U29" s="10">
        <v>0</v>
      </c>
      <c r="V29" s="10">
        <v>6</v>
      </c>
      <c r="W29" s="10">
        <v>8</v>
      </c>
      <c r="X29" s="10">
        <v>0</v>
      </c>
      <c r="Y29" s="10">
        <v>3</v>
      </c>
      <c r="Z29" s="10">
        <v>33</v>
      </c>
      <c r="AA29" s="10">
        <v>0</v>
      </c>
      <c r="AB29" s="10">
        <v>0</v>
      </c>
      <c r="AC29" s="10">
        <v>9</v>
      </c>
      <c r="AD29" s="10">
        <v>13</v>
      </c>
      <c r="AE29" s="10">
        <v>0</v>
      </c>
      <c r="AF29" s="10">
        <v>0</v>
      </c>
      <c r="AG29" s="10">
        <v>0</v>
      </c>
      <c r="AH29" s="10">
        <f t="shared" si="1"/>
        <v>182</v>
      </c>
      <c r="AI29" s="10">
        <f t="shared" si="0"/>
        <v>88</v>
      </c>
    </row>
    <row r="30" spans="1:35" x14ac:dyDescent="0.25">
      <c r="A30" s="11"/>
      <c r="B30" s="27"/>
      <c r="C30" s="13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</row>
    <row r="31" spans="1:35" x14ac:dyDescent="0.25">
      <c r="A31" s="11" t="s">
        <v>37</v>
      </c>
      <c r="B31" s="14" t="s">
        <v>38</v>
      </c>
      <c r="C31" s="13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</row>
    <row r="32" spans="1:35" x14ac:dyDescent="0.25">
      <c r="A32" s="11"/>
      <c r="B32" s="27" t="s">
        <v>39</v>
      </c>
      <c r="C32" s="13" t="s">
        <v>40</v>
      </c>
      <c r="D32" s="10">
        <v>286</v>
      </c>
      <c r="E32" s="10">
        <v>68</v>
      </c>
      <c r="F32" s="10">
        <v>0</v>
      </c>
      <c r="G32" s="10">
        <v>625</v>
      </c>
      <c r="H32" s="10">
        <v>1328</v>
      </c>
      <c r="I32" s="10">
        <v>0</v>
      </c>
      <c r="J32" s="10">
        <v>1214</v>
      </c>
      <c r="K32" s="10">
        <v>0</v>
      </c>
      <c r="L32" s="10">
        <v>1178</v>
      </c>
      <c r="M32" s="10">
        <v>0</v>
      </c>
      <c r="N32" s="10">
        <v>555</v>
      </c>
      <c r="O32" s="10">
        <v>0</v>
      </c>
      <c r="P32" s="10">
        <v>0</v>
      </c>
      <c r="Q32" s="10">
        <v>1234</v>
      </c>
      <c r="R32" s="10">
        <v>81</v>
      </c>
      <c r="S32" s="10">
        <v>0</v>
      </c>
      <c r="T32" s="10">
        <v>0</v>
      </c>
      <c r="U32" s="10">
        <v>0</v>
      </c>
      <c r="V32" s="10">
        <v>179</v>
      </c>
      <c r="W32" s="10">
        <v>229</v>
      </c>
      <c r="X32" s="10">
        <v>0</v>
      </c>
      <c r="Y32" s="10">
        <v>160</v>
      </c>
      <c r="Z32" s="10">
        <v>1076</v>
      </c>
      <c r="AA32" s="10">
        <v>0</v>
      </c>
      <c r="AB32" s="10">
        <v>0</v>
      </c>
      <c r="AC32" s="10">
        <v>237</v>
      </c>
      <c r="AD32" s="10">
        <v>562</v>
      </c>
      <c r="AE32" s="10">
        <v>21</v>
      </c>
      <c r="AF32" s="10">
        <v>0</v>
      </c>
      <c r="AG32" s="10">
        <v>0</v>
      </c>
      <c r="AH32" s="10">
        <f t="shared" si="1"/>
        <v>6459</v>
      </c>
      <c r="AI32" s="10">
        <f t="shared" si="0"/>
        <v>2574</v>
      </c>
    </row>
    <row r="33" spans="1:35" x14ac:dyDescent="0.25">
      <c r="A33" s="11"/>
      <c r="B33" s="27" t="s">
        <v>41</v>
      </c>
      <c r="C33" s="13" t="s">
        <v>42</v>
      </c>
      <c r="D33" s="10">
        <v>159</v>
      </c>
      <c r="E33" s="10">
        <v>38</v>
      </c>
      <c r="F33" s="10">
        <v>0</v>
      </c>
      <c r="G33" s="10">
        <v>404</v>
      </c>
      <c r="H33" s="10">
        <v>1395</v>
      </c>
      <c r="I33" s="10">
        <v>0</v>
      </c>
      <c r="J33" s="10">
        <v>995</v>
      </c>
      <c r="K33" s="10">
        <v>0</v>
      </c>
      <c r="L33" s="10">
        <v>318</v>
      </c>
      <c r="M33" s="10">
        <v>0</v>
      </c>
      <c r="N33" s="10">
        <v>460</v>
      </c>
      <c r="O33" s="10">
        <v>0</v>
      </c>
      <c r="P33" s="10">
        <v>0</v>
      </c>
      <c r="Q33" s="10">
        <v>28</v>
      </c>
      <c r="R33" s="10">
        <v>547</v>
      </c>
      <c r="S33" s="10">
        <v>0</v>
      </c>
      <c r="T33" s="10">
        <v>0</v>
      </c>
      <c r="U33" s="10">
        <v>0</v>
      </c>
      <c r="V33" s="10">
        <v>140</v>
      </c>
      <c r="W33" s="10">
        <v>0</v>
      </c>
      <c r="X33" s="10">
        <v>0</v>
      </c>
      <c r="Y33" s="10">
        <v>136</v>
      </c>
      <c r="Z33" s="10">
        <v>1001</v>
      </c>
      <c r="AA33" s="10">
        <v>0</v>
      </c>
      <c r="AB33" s="10">
        <v>0</v>
      </c>
      <c r="AC33" s="10">
        <v>76</v>
      </c>
      <c r="AD33" s="10">
        <v>454</v>
      </c>
      <c r="AE33" s="10">
        <v>18</v>
      </c>
      <c r="AF33" s="10">
        <v>0</v>
      </c>
      <c r="AG33" s="10">
        <v>0</v>
      </c>
      <c r="AH33" s="10">
        <f t="shared" si="1"/>
        <v>5469</v>
      </c>
      <c r="AI33" s="10">
        <f t="shared" si="0"/>
        <v>700</v>
      </c>
    </row>
    <row r="34" spans="1:35" x14ac:dyDescent="0.25">
      <c r="A34" s="11"/>
      <c r="B34" s="27"/>
      <c r="C34" s="13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</row>
    <row r="35" spans="1:35" x14ac:dyDescent="0.25">
      <c r="A35" s="11" t="s">
        <v>43</v>
      </c>
      <c r="B35" s="14" t="s">
        <v>44</v>
      </c>
      <c r="C35" s="13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</row>
    <row r="36" spans="1:35" x14ac:dyDescent="0.25">
      <c r="A36" s="11"/>
      <c r="B36" s="27" t="s">
        <v>15</v>
      </c>
      <c r="C36" s="13" t="s">
        <v>45</v>
      </c>
      <c r="D36" s="10">
        <v>24</v>
      </c>
      <c r="E36" s="10">
        <v>4</v>
      </c>
      <c r="F36" s="10">
        <v>0</v>
      </c>
      <c r="G36" s="10">
        <v>404</v>
      </c>
      <c r="H36" s="10">
        <v>1395</v>
      </c>
      <c r="I36" s="10">
        <v>0</v>
      </c>
      <c r="J36" s="10">
        <v>995</v>
      </c>
      <c r="K36" s="10">
        <v>0</v>
      </c>
      <c r="L36" s="10">
        <v>318</v>
      </c>
      <c r="M36" s="10">
        <v>0</v>
      </c>
      <c r="N36" s="10">
        <v>460</v>
      </c>
      <c r="O36" s="10">
        <v>0</v>
      </c>
      <c r="P36" s="10">
        <v>0</v>
      </c>
      <c r="Q36" s="10">
        <v>28</v>
      </c>
      <c r="R36" s="10">
        <v>0</v>
      </c>
      <c r="S36" s="10">
        <v>0</v>
      </c>
      <c r="T36" s="10">
        <v>0</v>
      </c>
      <c r="U36" s="10">
        <v>0</v>
      </c>
      <c r="V36" s="10">
        <v>140</v>
      </c>
      <c r="W36" s="10">
        <v>0</v>
      </c>
      <c r="X36" s="10">
        <v>0</v>
      </c>
      <c r="Y36" s="10">
        <v>0</v>
      </c>
      <c r="Z36" s="10">
        <v>999</v>
      </c>
      <c r="AA36" s="10">
        <v>0</v>
      </c>
      <c r="AB36" s="10">
        <v>0</v>
      </c>
      <c r="AC36" s="10">
        <v>76</v>
      </c>
      <c r="AD36" s="10">
        <v>0</v>
      </c>
      <c r="AE36" s="10">
        <v>0</v>
      </c>
      <c r="AF36" s="10">
        <v>0</v>
      </c>
      <c r="AG36" s="10">
        <v>0</v>
      </c>
      <c r="AH36" s="10">
        <f t="shared" si="1"/>
        <v>4331</v>
      </c>
      <c r="AI36" s="10">
        <f t="shared" si="0"/>
        <v>512</v>
      </c>
    </row>
    <row r="37" spans="1:35" x14ac:dyDescent="0.25">
      <c r="A37" s="11"/>
      <c r="B37" s="27" t="s">
        <v>17</v>
      </c>
      <c r="C37" s="13" t="s">
        <v>46</v>
      </c>
      <c r="D37" s="10">
        <v>135</v>
      </c>
      <c r="E37" s="10">
        <v>34</v>
      </c>
      <c r="F37" s="10">
        <v>0</v>
      </c>
      <c r="G37" s="10">
        <v>0</v>
      </c>
      <c r="H37" s="10">
        <v>0</v>
      </c>
      <c r="I37" s="10">
        <v>0</v>
      </c>
      <c r="J37" s="10">
        <v>0</v>
      </c>
      <c r="K37" s="10">
        <v>0</v>
      </c>
      <c r="L37" s="10">
        <v>0</v>
      </c>
      <c r="M37" s="10">
        <v>0</v>
      </c>
      <c r="N37" s="10">
        <v>0</v>
      </c>
      <c r="O37" s="10">
        <v>0</v>
      </c>
      <c r="P37" s="10">
        <v>0</v>
      </c>
      <c r="Q37" s="10">
        <v>0</v>
      </c>
      <c r="R37" s="10">
        <v>0</v>
      </c>
      <c r="S37" s="10">
        <v>0</v>
      </c>
      <c r="T37" s="10">
        <v>0</v>
      </c>
      <c r="U37" s="10">
        <v>0</v>
      </c>
      <c r="V37" s="10">
        <v>0</v>
      </c>
      <c r="W37" s="10">
        <v>0</v>
      </c>
      <c r="X37" s="10">
        <v>0</v>
      </c>
      <c r="Y37" s="10">
        <v>136</v>
      </c>
      <c r="Z37" s="10">
        <v>2</v>
      </c>
      <c r="AA37" s="10">
        <v>0</v>
      </c>
      <c r="AB37" s="10">
        <v>0</v>
      </c>
      <c r="AC37" s="10">
        <v>0</v>
      </c>
      <c r="AD37" s="10">
        <v>454</v>
      </c>
      <c r="AE37" s="10">
        <v>18</v>
      </c>
      <c r="AF37" s="10">
        <v>0</v>
      </c>
      <c r="AG37" s="10">
        <v>0</v>
      </c>
      <c r="AH37" s="10">
        <f t="shared" si="1"/>
        <v>591</v>
      </c>
      <c r="AI37" s="10">
        <f t="shared" si="0"/>
        <v>188</v>
      </c>
    </row>
    <row r="38" spans="1:35" x14ac:dyDescent="0.25">
      <c r="A38" s="11"/>
      <c r="B38" s="27"/>
      <c r="C38" s="13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</row>
    <row r="39" spans="1:35" x14ac:dyDescent="0.25">
      <c r="A39" s="11" t="s">
        <v>47</v>
      </c>
      <c r="B39" s="14" t="s">
        <v>48</v>
      </c>
      <c r="C39" s="13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</row>
    <row r="40" spans="1:35" x14ac:dyDescent="0.25">
      <c r="A40" s="11"/>
      <c r="B40" s="27" t="s">
        <v>15</v>
      </c>
      <c r="C40" s="13" t="s">
        <v>49</v>
      </c>
      <c r="D40" s="10">
        <v>0</v>
      </c>
      <c r="E40" s="10">
        <v>0</v>
      </c>
      <c r="F40" s="10">
        <v>0</v>
      </c>
      <c r="G40" s="10">
        <v>0</v>
      </c>
      <c r="H40" s="10">
        <v>0</v>
      </c>
      <c r="I40" s="10">
        <v>0</v>
      </c>
      <c r="J40" s="10">
        <v>0</v>
      </c>
      <c r="K40" s="10">
        <v>0</v>
      </c>
      <c r="L40" s="10">
        <v>0</v>
      </c>
      <c r="M40" s="10">
        <v>0</v>
      </c>
      <c r="N40" s="10">
        <v>0</v>
      </c>
      <c r="O40" s="10">
        <v>0</v>
      </c>
      <c r="P40" s="10">
        <v>0</v>
      </c>
      <c r="Q40" s="10">
        <v>0</v>
      </c>
      <c r="R40" s="10">
        <v>0</v>
      </c>
      <c r="S40" s="10">
        <v>0</v>
      </c>
      <c r="T40" s="10">
        <v>0</v>
      </c>
      <c r="U40" s="10">
        <v>0</v>
      </c>
      <c r="V40" s="10">
        <v>0</v>
      </c>
      <c r="W40" s="10">
        <v>0</v>
      </c>
      <c r="X40" s="10">
        <v>0</v>
      </c>
      <c r="Y40" s="10">
        <v>0</v>
      </c>
      <c r="Z40" s="10">
        <v>0</v>
      </c>
      <c r="AA40" s="10">
        <v>0</v>
      </c>
      <c r="AB40" s="10">
        <v>0</v>
      </c>
      <c r="AC40" s="10">
        <v>0</v>
      </c>
      <c r="AD40" s="10">
        <v>0</v>
      </c>
      <c r="AE40" s="10">
        <v>0</v>
      </c>
      <c r="AF40" s="10">
        <v>0</v>
      </c>
      <c r="AG40" s="10">
        <v>0</v>
      </c>
      <c r="AH40" s="10">
        <f t="shared" si="1"/>
        <v>0</v>
      </c>
      <c r="AI40" s="10">
        <f t="shared" si="0"/>
        <v>0</v>
      </c>
    </row>
    <row r="41" spans="1:35" x14ac:dyDescent="0.25">
      <c r="A41" s="11"/>
      <c r="B41" s="27" t="s">
        <v>17</v>
      </c>
      <c r="C41" s="13" t="s">
        <v>50</v>
      </c>
      <c r="D41" s="10">
        <v>0</v>
      </c>
      <c r="E41" s="10">
        <v>0</v>
      </c>
      <c r="F41" s="10">
        <v>0</v>
      </c>
      <c r="G41" s="10">
        <v>0</v>
      </c>
      <c r="H41" s="10">
        <v>0</v>
      </c>
      <c r="I41" s="10">
        <v>0</v>
      </c>
      <c r="J41" s="10">
        <v>0</v>
      </c>
      <c r="K41" s="10">
        <v>0</v>
      </c>
      <c r="L41" s="10">
        <v>0</v>
      </c>
      <c r="M41" s="10">
        <v>0</v>
      </c>
      <c r="N41" s="10">
        <v>0</v>
      </c>
      <c r="O41" s="10">
        <v>0</v>
      </c>
      <c r="P41" s="10">
        <v>0</v>
      </c>
      <c r="Q41" s="10">
        <v>0</v>
      </c>
      <c r="R41" s="10">
        <v>7</v>
      </c>
      <c r="S41" s="10">
        <v>0</v>
      </c>
      <c r="T41" s="10">
        <v>0</v>
      </c>
      <c r="U41" s="10">
        <v>0</v>
      </c>
      <c r="V41" s="10">
        <v>0</v>
      </c>
      <c r="W41" s="10">
        <v>0</v>
      </c>
      <c r="X41" s="10">
        <v>0</v>
      </c>
      <c r="Y41" s="10">
        <v>0</v>
      </c>
      <c r="Z41" s="10">
        <v>0</v>
      </c>
      <c r="AA41" s="10">
        <v>0</v>
      </c>
      <c r="AB41" s="10">
        <v>0</v>
      </c>
      <c r="AC41" s="10">
        <v>0</v>
      </c>
      <c r="AD41" s="10">
        <v>0</v>
      </c>
      <c r="AE41" s="10">
        <v>0</v>
      </c>
      <c r="AF41" s="10">
        <v>0</v>
      </c>
      <c r="AG41" s="10">
        <v>0</v>
      </c>
      <c r="AH41" s="10">
        <f t="shared" si="1"/>
        <v>7</v>
      </c>
      <c r="AI41" s="10">
        <f t="shared" si="0"/>
        <v>0</v>
      </c>
    </row>
    <row r="42" spans="1:35" x14ac:dyDescent="0.25">
      <c r="A42" s="11"/>
      <c r="B42" s="27" t="s">
        <v>19</v>
      </c>
      <c r="C42" s="13" t="s">
        <v>51</v>
      </c>
      <c r="D42" s="10">
        <v>0</v>
      </c>
      <c r="E42" s="10">
        <v>0</v>
      </c>
      <c r="F42" s="10">
        <v>0</v>
      </c>
      <c r="G42" s="10">
        <v>0</v>
      </c>
      <c r="H42" s="10">
        <v>0</v>
      </c>
      <c r="I42" s="10">
        <v>0</v>
      </c>
      <c r="J42" s="10">
        <v>0</v>
      </c>
      <c r="K42" s="10">
        <v>0</v>
      </c>
      <c r="L42" s="10">
        <v>0</v>
      </c>
      <c r="M42" s="10">
        <v>0</v>
      </c>
      <c r="N42" s="10">
        <v>0</v>
      </c>
      <c r="O42" s="10">
        <v>0</v>
      </c>
      <c r="P42" s="10">
        <v>0</v>
      </c>
      <c r="Q42" s="10">
        <v>0</v>
      </c>
      <c r="R42" s="10">
        <v>0</v>
      </c>
      <c r="S42" s="10">
        <v>0</v>
      </c>
      <c r="T42" s="10">
        <v>0</v>
      </c>
      <c r="U42" s="10">
        <v>0</v>
      </c>
      <c r="V42" s="10">
        <v>0</v>
      </c>
      <c r="W42" s="10">
        <v>0</v>
      </c>
      <c r="X42" s="10">
        <v>0</v>
      </c>
      <c r="Y42" s="10">
        <v>0</v>
      </c>
      <c r="Z42" s="10">
        <v>0</v>
      </c>
      <c r="AA42" s="10">
        <v>0</v>
      </c>
      <c r="AB42" s="10">
        <v>0</v>
      </c>
      <c r="AC42" s="10">
        <v>0</v>
      </c>
      <c r="AD42" s="10">
        <v>0</v>
      </c>
      <c r="AE42" s="10">
        <v>0</v>
      </c>
      <c r="AF42" s="10">
        <v>0</v>
      </c>
      <c r="AG42" s="10">
        <v>0</v>
      </c>
      <c r="AH42" s="10">
        <f t="shared" si="1"/>
        <v>0</v>
      </c>
      <c r="AI42" s="10">
        <f t="shared" si="0"/>
        <v>0</v>
      </c>
    </row>
    <row r="43" spans="1:35" x14ac:dyDescent="0.25">
      <c r="A43" s="11"/>
      <c r="B43" s="27" t="s">
        <v>26</v>
      </c>
      <c r="C43" s="13" t="s">
        <v>52</v>
      </c>
      <c r="D43" s="10">
        <v>6</v>
      </c>
      <c r="E43" s="10">
        <v>1</v>
      </c>
      <c r="F43" s="10">
        <v>0</v>
      </c>
      <c r="G43" s="10">
        <v>0</v>
      </c>
      <c r="H43" s="10">
        <v>0</v>
      </c>
      <c r="I43" s="10">
        <v>0</v>
      </c>
      <c r="J43" s="10">
        <v>0</v>
      </c>
      <c r="K43" s="10">
        <v>0</v>
      </c>
      <c r="L43" s="10">
        <v>0</v>
      </c>
      <c r="M43" s="10">
        <v>0</v>
      </c>
      <c r="N43" s="10">
        <v>3</v>
      </c>
      <c r="O43" s="10">
        <v>0</v>
      </c>
      <c r="P43" s="10">
        <v>0</v>
      </c>
      <c r="Q43" s="10">
        <v>0</v>
      </c>
      <c r="R43" s="10">
        <v>0</v>
      </c>
      <c r="S43" s="10">
        <v>0</v>
      </c>
      <c r="T43" s="10">
        <v>0</v>
      </c>
      <c r="U43" s="10">
        <v>0</v>
      </c>
      <c r="V43" s="10">
        <v>0</v>
      </c>
      <c r="W43" s="10">
        <v>0</v>
      </c>
      <c r="X43" s="10">
        <v>0</v>
      </c>
      <c r="Y43" s="10">
        <v>0</v>
      </c>
      <c r="Z43" s="10">
        <v>0</v>
      </c>
      <c r="AA43" s="10">
        <v>0</v>
      </c>
      <c r="AB43" s="10">
        <v>0</v>
      </c>
      <c r="AC43" s="10">
        <v>1</v>
      </c>
      <c r="AD43" s="10">
        <v>0</v>
      </c>
      <c r="AE43" s="10">
        <v>0</v>
      </c>
      <c r="AF43" s="10">
        <v>0</v>
      </c>
      <c r="AG43" s="10">
        <v>0</v>
      </c>
      <c r="AH43" s="10">
        <f t="shared" si="1"/>
        <v>9</v>
      </c>
      <c r="AI43" s="10">
        <f t="shared" si="0"/>
        <v>2</v>
      </c>
    </row>
    <row r="44" spans="1:35" x14ac:dyDescent="0.25">
      <c r="A44" s="11"/>
      <c r="B44" s="27" t="s">
        <v>28</v>
      </c>
      <c r="C44" s="13" t="s">
        <v>53</v>
      </c>
      <c r="D44" s="10">
        <v>3</v>
      </c>
      <c r="E44" s="10">
        <v>0</v>
      </c>
      <c r="F44" s="10">
        <v>0</v>
      </c>
      <c r="G44" s="10">
        <v>0</v>
      </c>
      <c r="H44" s="10">
        <v>4</v>
      </c>
      <c r="I44" s="10">
        <v>0</v>
      </c>
      <c r="J44" s="10">
        <v>0</v>
      </c>
      <c r="K44" s="10">
        <v>0</v>
      </c>
      <c r="L44" s="10">
        <v>0</v>
      </c>
      <c r="M44" s="10">
        <v>0</v>
      </c>
      <c r="N44" s="10">
        <v>0</v>
      </c>
      <c r="O44" s="10">
        <v>0</v>
      </c>
      <c r="P44" s="10">
        <v>0</v>
      </c>
      <c r="Q44" s="10">
        <v>0</v>
      </c>
      <c r="R44" s="10">
        <v>0</v>
      </c>
      <c r="S44" s="10">
        <v>0</v>
      </c>
      <c r="T44" s="10">
        <v>0</v>
      </c>
      <c r="U44" s="10">
        <v>0</v>
      </c>
      <c r="V44" s="10">
        <v>1</v>
      </c>
      <c r="W44" s="10">
        <v>0</v>
      </c>
      <c r="X44" s="10">
        <v>0</v>
      </c>
      <c r="Y44" s="10">
        <v>0</v>
      </c>
      <c r="Z44" s="10">
        <v>1</v>
      </c>
      <c r="AA44" s="10">
        <v>0</v>
      </c>
      <c r="AB44" s="10">
        <v>0</v>
      </c>
      <c r="AC44" s="10">
        <v>0</v>
      </c>
      <c r="AD44" s="10">
        <v>0</v>
      </c>
      <c r="AE44" s="10">
        <v>0</v>
      </c>
      <c r="AF44" s="10">
        <v>0</v>
      </c>
      <c r="AG44" s="10">
        <v>0</v>
      </c>
      <c r="AH44" s="10">
        <f t="shared" si="1"/>
        <v>9</v>
      </c>
      <c r="AI44" s="10">
        <f t="shared" si="0"/>
        <v>0</v>
      </c>
    </row>
    <row r="45" spans="1:35" x14ac:dyDescent="0.25">
      <c r="A45" s="11"/>
      <c r="B45" s="27" t="s">
        <v>54</v>
      </c>
      <c r="C45" s="13" t="s">
        <v>55</v>
      </c>
      <c r="D45" s="10">
        <v>7</v>
      </c>
      <c r="E45" s="10">
        <v>2</v>
      </c>
      <c r="F45" s="10">
        <v>0</v>
      </c>
      <c r="G45" s="10">
        <v>0</v>
      </c>
      <c r="H45" s="10">
        <v>0</v>
      </c>
      <c r="I45" s="10">
        <v>0</v>
      </c>
      <c r="J45" s="10">
        <v>0</v>
      </c>
      <c r="K45" s="10">
        <v>0</v>
      </c>
      <c r="L45" s="10">
        <v>0</v>
      </c>
      <c r="M45" s="10">
        <v>0</v>
      </c>
      <c r="N45" s="10">
        <v>11</v>
      </c>
      <c r="O45" s="10">
        <v>0</v>
      </c>
      <c r="P45" s="10">
        <v>0</v>
      </c>
      <c r="Q45" s="10">
        <v>0</v>
      </c>
      <c r="R45" s="10">
        <v>0</v>
      </c>
      <c r="S45" s="10">
        <v>0</v>
      </c>
      <c r="T45" s="10">
        <v>0</v>
      </c>
      <c r="U45" s="10">
        <v>0</v>
      </c>
      <c r="V45" s="10">
        <v>0</v>
      </c>
      <c r="W45" s="10">
        <v>0</v>
      </c>
      <c r="X45" s="10">
        <v>0</v>
      </c>
      <c r="Y45" s="10">
        <v>0</v>
      </c>
      <c r="Z45" s="10">
        <v>0</v>
      </c>
      <c r="AA45" s="10">
        <v>0</v>
      </c>
      <c r="AB45" s="10">
        <v>0</v>
      </c>
      <c r="AC45" s="10">
        <v>3</v>
      </c>
      <c r="AD45" s="10">
        <v>0</v>
      </c>
      <c r="AE45" s="10">
        <v>0</v>
      </c>
      <c r="AF45" s="10">
        <v>0</v>
      </c>
      <c r="AG45" s="10">
        <v>0</v>
      </c>
      <c r="AH45" s="10">
        <f t="shared" si="1"/>
        <v>18</v>
      </c>
      <c r="AI45" s="10">
        <f t="shared" si="0"/>
        <v>5</v>
      </c>
    </row>
    <row r="46" spans="1:35" x14ac:dyDescent="0.25">
      <c r="A46" s="11"/>
      <c r="B46" s="27" t="s">
        <v>56</v>
      </c>
      <c r="C46" s="13" t="s">
        <v>57</v>
      </c>
      <c r="D46" s="10">
        <v>10</v>
      </c>
      <c r="E46" s="10">
        <v>4</v>
      </c>
      <c r="F46" s="10">
        <v>0</v>
      </c>
      <c r="G46" s="10">
        <v>0</v>
      </c>
      <c r="H46" s="10">
        <v>0</v>
      </c>
      <c r="I46" s="10">
        <v>0</v>
      </c>
      <c r="J46" s="10">
        <v>0</v>
      </c>
      <c r="K46" s="10">
        <v>0</v>
      </c>
      <c r="L46" s="10">
        <v>0</v>
      </c>
      <c r="M46" s="10">
        <v>0</v>
      </c>
      <c r="N46" s="10">
        <v>19</v>
      </c>
      <c r="O46" s="10">
        <v>0</v>
      </c>
      <c r="P46" s="10">
        <v>0</v>
      </c>
      <c r="Q46" s="10">
        <v>0</v>
      </c>
      <c r="R46" s="10">
        <v>0</v>
      </c>
      <c r="S46" s="10">
        <v>0</v>
      </c>
      <c r="T46" s="10">
        <v>0</v>
      </c>
      <c r="U46" s="10">
        <v>0</v>
      </c>
      <c r="V46" s="10">
        <v>0</v>
      </c>
      <c r="W46" s="10">
        <v>0</v>
      </c>
      <c r="X46" s="10">
        <v>0</v>
      </c>
      <c r="Y46" s="10">
        <v>0</v>
      </c>
      <c r="Z46" s="10">
        <v>0</v>
      </c>
      <c r="AA46" s="10">
        <v>0</v>
      </c>
      <c r="AB46" s="10">
        <v>0</v>
      </c>
      <c r="AC46" s="10">
        <v>7</v>
      </c>
      <c r="AD46" s="10">
        <v>0</v>
      </c>
      <c r="AE46" s="10">
        <v>0</v>
      </c>
      <c r="AF46" s="10">
        <v>0</v>
      </c>
      <c r="AG46" s="10">
        <v>0</v>
      </c>
      <c r="AH46" s="10">
        <f t="shared" si="1"/>
        <v>29</v>
      </c>
      <c r="AI46" s="10">
        <f t="shared" si="0"/>
        <v>11</v>
      </c>
    </row>
    <row r="47" spans="1:35" x14ac:dyDescent="0.25">
      <c r="A47" s="11"/>
      <c r="B47" s="27" t="s">
        <v>58</v>
      </c>
      <c r="C47" s="13" t="s">
        <v>59</v>
      </c>
      <c r="D47" s="10">
        <v>65</v>
      </c>
      <c r="E47" s="10">
        <v>19</v>
      </c>
      <c r="F47" s="10">
        <v>0</v>
      </c>
      <c r="G47" s="10">
        <v>35</v>
      </c>
      <c r="H47" s="10">
        <v>34</v>
      </c>
      <c r="I47" s="10">
        <v>0</v>
      </c>
      <c r="J47" s="10">
        <v>25</v>
      </c>
      <c r="K47" s="10">
        <v>0</v>
      </c>
      <c r="L47" s="10">
        <v>6</v>
      </c>
      <c r="M47" s="10">
        <v>0</v>
      </c>
      <c r="N47" s="10">
        <v>2</v>
      </c>
      <c r="O47" s="10">
        <v>0</v>
      </c>
      <c r="P47" s="10">
        <v>0</v>
      </c>
      <c r="Q47" s="10">
        <v>21</v>
      </c>
      <c r="R47" s="10">
        <v>0</v>
      </c>
      <c r="S47" s="10">
        <v>0</v>
      </c>
      <c r="T47" s="10">
        <v>0</v>
      </c>
      <c r="U47" s="10">
        <v>0</v>
      </c>
      <c r="V47" s="10">
        <v>3</v>
      </c>
      <c r="W47" s="10">
        <v>8</v>
      </c>
      <c r="X47" s="10">
        <v>0</v>
      </c>
      <c r="Y47" s="10">
        <v>20</v>
      </c>
      <c r="Z47" s="10">
        <v>52</v>
      </c>
      <c r="AA47" s="10">
        <v>0</v>
      </c>
      <c r="AB47" s="10">
        <v>0</v>
      </c>
      <c r="AC47" s="10">
        <v>1</v>
      </c>
      <c r="AD47" s="10">
        <v>84</v>
      </c>
      <c r="AE47" s="10">
        <v>3</v>
      </c>
      <c r="AF47" s="10">
        <v>0</v>
      </c>
      <c r="AG47" s="10">
        <v>0</v>
      </c>
      <c r="AH47" s="10">
        <f t="shared" si="1"/>
        <v>271</v>
      </c>
      <c r="AI47" s="10">
        <f t="shared" si="0"/>
        <v>107</v>
      </c>
    </row>
    <row r="48" spans="1:35" x14ac:dyDescent="0.25">
      <c r="A48" s="11"/>
      <c r="B48" s="27" t="s">
        <v>60</v>
      </c>
      <c r="C48" s="13" t="s">
        <v>61</v>
      </c>
      <c r="D48" s="10">
        <v>25</v>
      </c>
      <c r="E48" s="10">
        <v>4</v>
      </c>
      <c r="F48" s="10">
        <v>0</v>
      </c>
      <c r="G48" s="10">
        <v>4</v>
      </c>
      <c r="H48" s="10">
        <v>18</v>
      </c>
      <c r="I48" s="10">
        <v>0</v>
      </c>
      <c r="J48" s="10">
        <v>29</v>
      </c>
      <c r="K48" s="10">
        <v>0</v>
      </c>
      <c r="L48" s="10">
        <v>33</v>
      </c>
      <c r="M48" s="10">
        <v>0</v>
      </c>
      <c r="N48" s="10">
        <v>1</v>
      </c>
      <c r="O48" s="10">
        <v>0</v>
      </c>
      <c r="P48" s="10">
        <v>0</v>
      </c>
      <c r="Q48" s="10">
        <v>21</v>
      </c>
      <c r="R48" s="10">
        <v>0</v>
      </c>
      <c r="S48" s="10">
        <v>0</v>
      </c>
      <c r="T48" s="10">
        <v>0</v>
      </c>
      <c r="U48" s="10">
        <v>0</v>
      </c>
      <c r="V48" s="10">
        <v>5</v>
      </c>
      <c r="W48" s="10">
        <v>0</v>
      </c>
      <c r="X48" s="10">
        <v>0</v>
      </c>
      <c r="Y48" s="10">
        <v>4</v>
      </c>
      <c r="Z48" s="10">
        <v>14</v>
      </c>
      <c r="AA48" s="10">
        <v>0</v>
      </c>
      <c r="AB48" s="10">
        <v>0</v>
      </c>
      <c r="AC48" s="10">
        <v>0</v>
      </c>
      <c r="AD48" s="10">
        <v>0</v>
      </c>
      <c r="AE48" s="10">
        <v>0</v>
      </c>
      <c r="AF48" s="10">
        <v>0</v>
      </c>
      <c r="AG48" s="10">
        <v>0</v>
      </c>
      <c r="AH48" s="10">
        <f t="shared" si="1"/>
        <v>125</v>
      </c>
      <c r="AI48" s="10">
        <f t="shared" si="0"/>
        <v>33</v>
      </c>
    </row>
    <row r="49" spans="1:35" x14ac:dyDescent="0.25">
      <c r="A49" s="11"/>
      <c r="B49" s="27"/>
      <c r="C49" s="13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</row>
    <row r="50" spans="1:35" x14ac:dyDescent="0.25">
      <c r="A50" s="11" t="s">
        <v>62</v>
      </c>
      <c r="B50" s="14" t="s">
        <v>63</v>
      </c>
      <c r="C50" s="13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</row>
    <row r="51" spans="1:35" x14ac:dyDescent="0.25">
      <c r="A51" s="11"/>
      <c r="B51" s="27" t="s">
        <v>15</v>
      </c>
      <c r="C51" s="13" t="s">
        <v>64</v>
      </c>
      <c r="D51" s="10">
        <v>35</v>
      </c>
      <c r="E51" s="10">
        <v>8</v>
      </c>
      <c r="F51" s="10">
        <v>0</v>
      </c>
      <c r="G51" s="10">
        <v>6</v>
      </c>
      <c r="H51" s="10">
        <v>13</v>
      </c>
      <c r="I51" s="10">
        <v>0</v>
      </c>
      <c r="J51" s="10">
        <v>11</v>
      </c>
      <c r="K51" s="10">
        <v>0</v>
      </c>
      <c r="L51" s="10">
        <v>22</v>
      </c>
      <c r="M51" s="10">
        <v>0</v>
      </c>
      <c r="N51" s="10">
        <v>11</v>
      </c>
      <c r="O51" s="10">
        <v>0</v>
      </c>
      <c r="P51" s="10">
        <v>0</v>
      </c>
      <c r="Q51" s="10">
        <v>37</v>
      </c>
      <c r="R51" s="10">
        <v>5</v>
      </c>
      <c r="S51" s="10">
        <v>0</v>
      </c>
      <c r="T51" s="10">
        <v>0</v>
      </c>
      <c r="U51" s="10">
        <v>0</v>
      </c>
      <c r="V51" s="10">
        <v>5</v>
      </c>
      <c r="W51" s="10">
        <v>7</v>
      </c>
      <c r="X51" s="10">
        <v>0</v>
      </c>
      <c r="Y51" s="10">
        <v>5</v>
      </c>
      <c r="Z51" s="10">
        <v>24</v>
      </c>
      <c r="AA51" s="10">
        <v>0</v>
      </c>
      <c r="AB51" s="10">
        <v>0</v>
      </c>
      <c r="AC51" s="10">
        <v>3</v>
      </c>
      <c r="AD51" s="10">
        <v>29</v>
      </c>
      <c r="AE51" s="10">
        <v>1</v>
      </c>
      <c r="AF51" s="10">
        <v>0</v>
      </c>
      <c r="AG51" s="10">
        <v>0</v>
      </c>
      <c r="AH51" s="10">
        <f t="shared" si="1"/>
        <v>155</v>
      </c>
      <c r="AI51" s="10">
        <f t="shared" si="0"/>
        <v>67</v>
      </c>
    </row>
    <row r="52" spans="1:35" x14ac:dyDescent="0.25">
      <c r="A52" s="11"/>
      <c r="B52" s="27" t="s">
        <v>17</v>
      </c>
      <c r="C52" s="13" t="s">
        <v>65</v>
      </c>
      <c r="D52" s="10">
        <v>8</v>
      </c>
      <c r="E52" s="10">
        <v>2</v>
      </c>
      <c r="F52" s="10">
        <v>0</v>
      </c>
      <c r="G52" s="10">
        <v>1</v>
      </c>
      <c r="H52" s="10">
        <v>6</v>
      </c>
      <c r="I52" s="10">
        <v>0</v>
      </c>
      <c r="J52" s="10">
        <v>4</v>
      </c>
      <c r="K52" s="10">
        <v>0</v>
      </c>
      <c r="L52" s="10">
        <v>4</v>
      </c>
      <c r="M52" s="10">
        <v>0</v>
      </c>
      <c r="N52" s="10">
        <v>2</v>
      </c>
      <c r="O52" s="10">
        <v>0</v>
      </c>
      <c r="P52" s="10">
        <v>0</v>
      </c>
      <c r="Q52" s="10">
        <v>2</v>
      </c>
      <c r="R52" s="10">
        <v>0</v>
      </c>
      <c r="S52" s="10">
        <v>0</v>
      </c>
      <c r="T52" s="10">
        <v>0</v>
      </c>
      <c r="U52" s="10">
        <v>0</v>
      </c>
      <c r="V52" s="10">
        <v>0</v>
      </c>
      <c r="W52" s="10">
        <v>0</v>
      </c>
      <c r="X52" s="10">
        <v>0</v>
      </c>
      <c r="Y52" s="10">
        <v>3</v>
      </c>
      <c r="Z52" s="10">
        <v>3</v>
      </c>
      <c r="AA52" s="10">
        <v>0</v>
      </c>
      <c r="AB52" s="10">
        <v>0</v>
      </c>
      <c r="AC52" s="10">
        <v>2</v>
      </c>
      <c r="AD52" s="10">
        <v>8</v>
      </c>
      <c r="AE52" s="10">
        <v>0</v>
      </c>
      <c r="AF52" s="10">
        <v>0</v>
      </c>
      <c r="AG52" s="10">
        <v>0</v>
      </c>
      <c r="AH52" s="10">
        <f t="shared" si="1"/>
        <v>35</v>
      </c>
      <c r="AI52" s="10">
        <f t="shared" si="0"/>
        <v>10</v>
      </c>
    </row>
    <row r="53" spans="1:35" x14ac:dyDescent="0.25">
      <c r="A53" s="11"/>
      <c r="B53" s="27" t="s">
        <v>19</v>
      </c>
      <c r="C53" s="13" t="s">
        <v>66</v>
      </c>
      <c r="D53" s="10">
        <v>2</v>
      </c>
      <c r="E53" s="10">
        <v>4</v>
      </c>
      <c r="F53" s="10">
        <v>0</v>
      </c>
      <c r="G53" s="10">
        <v>5</v>
      </c>
      <c r="H53" s="10">
        <v>2</v>
      </c>
      <c r="I53" s="10">
        <v>0</v>
      </c>
      <c r="J53" s="10">
        <v>2</v>
      </c>
      <c r="K53" s="10">
        <v>0</v>
      </c>
      <c r="L53" s="10">
        <v>5</v>
      </c>
      <c r="M53" s="10">
        <v>0</v>
      </c>
      <c r="N53" s="10">
        <v>1</v>
      </c>
      <c r="O53" s="10">
        <v>0</v>
      </c>
      <c r="P53" s="10">
        <v>0</v>
      </c>
      <c r="Q53" s="10">
        <v>0</v>
      </c>
      <c r="R53" s="10">
        <v>0</v>
      </c>
      <c r="S53" s="10">
        <v>0</v>
      </c>
      <c r="T53" s="10">
        <v>0</v>
      </c>
      <c r="U53" s="10">
        <v>0</v>
      </c>
      <c r="V53" s="10">
        <v>2</v>
      </c>
      <c r="W53" s="10">
        <v>0</v>
      </c>
      <c r="X53" s="10">
        <v>0</v>
      </c>
      <c r="Y53" s="10">
        <v>1</v>
      </c>
      <c r="Z53" s="10">
        <v>7</v>
      </c>
      <c r="AA53" s="10">
        <v>0</v>
      </c>
      <c r="AB53" s="10">
        <v>0</v>
      </c>
      <c r="AC53" s="10">
        <v>1</v>
      </c>
      <c r="AD53" s="10">
        <v>3</v>
      </c>
      <c r="AE53" s="10">
        <v>2</v>
      </c>
      <c r="AF53" s="10">
        <v>0</v>
      </c>
      <c r="AG53" s="10">
        <v>0</v>
      </c>
      <c r="AH53" s="10">
        <f t="shared" si="1"/>
        <v>24</v>
      </c>
      <c r="AI53" s="10">
        <f t="shared" si="0"/>
        <v>13</v>
      </c>
    </row>
    <row r="54" spans="1:35" x14ac:dyDescent="0.25">
      <c r="A54" s="11"/>
      <c r="B54" s="27" t="s">
        <v>26</v>
      </c>
      <c r="C54" s="13" t="s">
        <v>67</v>
      </c>
      <c r="D54" s="10">
        <v>4</v>
      </c>
      <c r="E54" s="10">
        <v>0</v>
      </c>
      <c r="F54" s="10">
        <v>0</v>
      </c>
      <c r="G54" s="10">
        <v>2</v>
      </c>
      <c r="H54" s="10">
        <v>1</v>
      </c>
      <c r="I54" s="10">
        <v>0</v>
      </c>
      <c r="J54" s="10">
        <v>5</v>
      </c>
      <c r="K54" s="10">
        <v>0</v>
      </c>
      <c r="L54" s="10">
        <v>0</v>
      </c>
      <c r="M54" s="10">
        <v>0</v>
      </c>
      <c r="N54" s="10">
        <v>3</v>
      </c>
      <c r="O54" s="10">
        <v>0</v>
      </c>
      <c r="P54" s="10">
        <v>0</v>
      </c>
      <c r="Q54" s="10">
        <v>0</v>
      </c>
      <c r="R54" s="10">
        <v>1</v>
      </c>
      <c r="S54" s="10">
        <v>0</v>
      </c>
      <c r="T54" s="10">
        <v>0</v>
      </c>
      <c r="U54" s="10">
        <v>0</v>
      </c>
      <c r="V54" s="10">
        <v>0</v>
      </c>
      <c r="W54" s="10">
        <v>0</v>
      </c>
      <c r="X54" s="10">
        <v>0</v>
      </c>
      <c r="Y54" s="10">
        <v>0</v>
      </c>
      <c r="Z54" s="10">
        <v>5</v>
      </c>
      <c r="AA54" s="10">
        <v>0</v>
      </c>
      <c r="AB54" s="10">
        <v>0</v>
      </c>
      <c r="AC54" s="10">
        <v>1</v>
      </c>
      <c r="AD54" s="10">
        <v>3</v>
      </c>
      <c r="AE54" s="10">
        <v>0</v>
      </c>
      <c r="AF54" s="10">
        <v>0</v>
      </c>
      <c r="AG54" s="10">
        <v>0</v>
      </c>
      <c r="AH54" s="10">
        <f t="shared" si="1"/>
        <v>22</v>
      </c>
      <c r="AI54" s="10">
        <f t="shared" si="0"/>
        <v>3</v>
      </c>
    </row>
    <row r="55" spans="1:35" x14ac:dyDescent="0.25">
      <c r="A55" s="11"/>
      <c r="B55" s="27" t="s">
        <v>54</v>
      </c>
      <c r="C55" s="13" t="s">
        <v>68</v>
      </c>
      <c r="D55" s="10">
        <v>8</v>
      </c>
      <c r="E55" s="10">
        <v>0</v>
      </c>
      <c r="F55" s="10">
        <v>0</v>
      </c>
      <c r="G55" s="10">
        <v>1</v>
      </c>
      <c r="H55" s="10">
        <v>5</v>
      </c>
      <c r="I55" s="10">
        <v>0</v>
      </c>
      <c r="J55" s="10">
        <v>2</v>
      </c>
      <c r="K55" s="10">
        <v>0</v>
      </c>
      <c r="L55" s="10">
        <v>0</v>
      </c>
      <c r="M55" s="10">
        <v>0</v>
      </c>
      <c r="N55" s="10">
        <v>1</v>
      </c>
      <c r="O55" s="10">
        <v>0</v>
      </c>
      <c r="P55" s="10">
        <v>0</v>
      </c>
      <c r="Q55" s="10">
        <v>1</v>
      </c>
      <c r="R55" s="10">
        <v>1</v>
      </c>
      <c r="S55" s="10">
        <v>0</v>
      </c>
      <c r="T55" s="10">
        <v>0</v>
      </c>
      <c r="U55" s="10">
        <v>0</v>
      </c>
      <c r="V55" s="10">
        <v>0</v>
      </c>
      <c r="W55" s="10">
        <v>0</v>
      </c>
      <c r="X55" s="10">
        <v>0</v>
      </c>
      <c r="Y55" s="10">
        <v>0</v>
      </c>
      <c r="Z55" s="10">
        <v>6</v>
      </c>
      <c r="AA55" s="10">
        <v>0</v>
      </c>
      <c r="AB55" s="10">
        <v>0</v>
      </c>
      <c r="AC55" s="10">
        <v>0</v>
      </c>
      <c r="AD55" s="10">
        <v>5</v>
      </c>
      <c r="AE55" s="10">
        <v>0</v>
      </c>
      <c r="AF55" s="10">
        <v>0</v>
      </c>
      <c r="AG55" s="10">
        <v>0</v>
      </c>
      <c r="AH55" s="10">
        <f t="shared" si="1"/>
        <v>28</v>
      </c>
      <c r="AI55" s="10">
        <f t="shared" si="0"/>
        <v>2</v>
      </c>
    </row>
    <row r="56" spans="1:35" x14ac:dyDescent="0.25">
      <c r="A56" s="11"/>
      <c r="B56" s="27" t="s">
        <v>56</v>
      </c>
      <c r="C56" s="13" t="s">
        <v>69</v>
      </c>
      <c r="D56" s="10">
        <v>8</v>
      </c>
      <c r="E56" s="10">
        <v>4</v>
      </c>
      <c r="F56" s="10">
        <v>0</v>
      </c>
      <c r="G56" s="10">
        <v>2</v>
      </c>
      <c r="H56" s="10">
        <v>9</v>
      </c>
      <c r="I56" s="10">
        <v>0</v>
      </c>
      <c r="J56" s="10">
        <v>3</v>
      </c>
      <c r="K56" s="10">
        <v>0</v>
      </c>
      <c r="L56" s="10">
        <v>3</v>
      </c>
      <c r="M56" s="10">
        <v>0</v>
      </c>
      <c r="N56" s="10">
        <v>4</v>
      </c>
      <c r="O56" s="10">
        <v>0</v>
      </c>
      <c r="P56" s="10">
        <v>0</v>
      </c>
      <c r="Q56" s="10">
        <v>1</v>
      </c>
      <c r="R56" s="10">
        <v>0</v>
      </c>
      <c r="S56" s="10">
        <v>0</v>
      </c>
      <c r="T56" s="10">
        <v>0</v>
      </c>
      <c r="U56" s="10">
        <v>0</v>
      </c>
      <c r="V56" s="10">
        <v>1</v>
      </c>
      <c r="W56" s="10">
        <v>0</v>
      </c>
      <c r="X56" s="10">
        <v>0</v>
      </c>
      <c r="Y56" s="10">
        <v>2</v>
      </c>
      <c r="Z56" s="10">
        <v>3</v>
      </c>
      <c r="AA56" s="10">
        <v>0</v>
      </c>
      <c r="AB56" s="10">
        <v>0</v>
      </c>
      <c r="AC56" s="10">
        <v>2</v>
      </c>
      <c r="AD56" s="10">
        <v>7</v>
      </c>
      <c r="AE56" s="10">
        <v>0</v>
      </c>
      <c r="AF56" s="10">
        <v>0</v>
      </c>
      <c r="AG56" s="10">
        <v>0</v>
      </c>
      <c r="AH56" s="10">
        <f t="shared" si="1"/>
        <v>38</v>
      </c>
      <c r="AI56" s="10">
        <f t="shared" si="0"/>
        <v>11</v>
      </c>
    </row>
    <row r="57" spans="1:35" x14ac:dyDescent="0.25">
      <c r="A57" s="11"/>
      <c r="B57" s="27" t="s">
        <v>58</v>
      </c>
      <c r="C57" s="13" t="s">
        <v>70</v>
      </c>
      <c r="D57" s="10">
        <v>19</v>
      </c>
      <c r="E57" s="10">
        <v>1</v>
      </c>
      <c r="F57" s="10">
        <v>0</v>
      </c>
      <c r="G57" s="10">
        <v>6</v>
      </c>
      <c r="H57" s="10">
        <v>7</v>
      </c>
      <c r="I57" s="10">
        <v>0</v>
      </c>
      <c r="J57" s="10">
        <v>5</v>
      </c>
      <c r="K57" s="10">
        <v>0</v>
      </c>
      <c r="L57" s="10">
        <v>3</v>
      </c>
      <c r="M57" s="10">
        <v>0</v>
      </c>
      <c r="N57" s="10">
        <v>3</v>
      </c>
      <c r="O57" s="10">
        <v>0</v>
      </c>
      <c r="P57" s="10">
        <v>0</v>
      </c>
      <c r="Q57" s="10">
        <v>1</v>
      </c>
      <c r="R57" s="10">
        <v>0</v>
      </c>
      <c r="S57" s="10">
        <v>0</v>
      </c>
      <c r="T57" s="10">
        <v>0</v>
      </c>
      <c r="U57" s="10">
        <v>0</v>
      </c>
      <c r="V57" s="10">
        <v>0</v>
      </c>
      <c r="W57" s="10">
        <v>0</v>
      </c>
      <c r="X57" s="10">
        <v>0</v>
      </c>
      <c r="Y57" s="10">
        <v>3</v>
      </c>
      <c r="Z57" s="10">
        <v>9</v>
      </c>
      <c r="AA57" s="10">
        <v>0</v>
      </c>
      <c r="AB57" s="10">
        <v>0</v>
      </c>
      <c r="AC57" s="10">
        <v>0</v>
      </c>
      <c r="AD57" s="10">
        <v>15</v>
      </c>
      <c r="AE57" s="10">
        <v>0</v>
      </c>
      <c r="AF57" s="10">
        <v>0</v>
      </c>
      <c r="AG57" s="10">
        <v>0</v>
      </c>
      <c r="AH57" s="10">
        <f t="shared" si="1"/>
        <v>61</v>
      </c>
      <c r="AI57" s="10">
        <f t="shared" si="0"/>
        <v>11</v>
      </c>
    </row>
    <row r="58" spans="1:35" x14ac:dyDescent="0.25">
      <c r="A58" s="11"/>
      <c r="B58" s="27" t="s">
        <v>60</v>
      </c>
      <c r="C58" s="13" t="s">
        <v>71</v>
      </c>
      <c r="D58" s="10">
        <v>6</v>
      </c>
      <c r="E58" s="10">
        <v>3</v>
      </c>
      <c r="F58" s="10">
        <v>0</v>
      </c>
      <c r="G58" s="10">
        <v>6</v>
      </c>
      <c r="H58" s="10">
        <v>3</v>
      </c>
      <c r="I58" s="10">
        <v>0</v>
      </c>
      <c r="J58" s="10">
        <v>8</v>
      </c>
      <c r="K58" s="10">
        <v>0</v>
      </c>
      <c r="L58" s="10">
        <v>1</v>
      </c>
      <c r="M58" s="10">
        <v>0</v>
      </c>
      <c r="N58" s="10">
        <v>3</v>
      </c>
      <c r="O58" s="10">
        <v>0</v>
      </c>
      <c r="P58" s="10">
        <v>0</v>
      </c>
      <c r="Q58" s="10">
        <v>0</v>
      </c>
      <c r="R58" s="10">
        <v>0</v>
      </c>
      <c r="S58" s="10">
        <v>0</v>
      </c>
      <c r="T58" s="10">
        <v>0</v>
      </c>
      <c r="U58" s="10">
        <v>0</v>
      </c>
      <c r="V58" s="10">
        <v>1</v>
      </c>
      <c r="W58" s="10">
        <v>1</v>
      </c>
      <c r="X58" s="10">
        <v>0</v>
      </c>
      <c r="Y58" s="10">
        <v>4</v>
      </c>
      <c r="Z58" s="10">
        <v>1</v>
      </c>
      <c r="AA58" s="10">
        <v>0</v>
      </c>
      <c r="AB58" s="10">
        <v>0</v>
      </c>
      <c r="AC58" s="10">
        <v>2</v>
      </c>
      <c r="AD58" s="10">
        <v>0</v>
      </c>
      <c r="AE58" s="10">
        <v>0</v>
      </c>
      <c r="AF58" s="10">
        <v>0</v>
      </c>
      <c r="AG58" s="10">
        <v>0</v>
      </c>
      <c r="AH58" s="10">
        <f t="shared" si="1"/>
        <v>23</v>
      </c>
      <c r="AI58" s="10">
        <f t="shared" si="0"/>
        <v>16</v>
      </c>
    </row>
    <row r="59" spans="1:35" x14ac:dyDescent="0.25">
      <c r="A59" s="11"/>
      <c r="B59" s="27" t="s">
        <v>72</v>
      </c>
      <c r="C59" s="13" t="s">
        <v>73</v>
      </c>
      <c r="D59" s="10">
        <v>13</v>
      </c>
      <c r="E59" s="10">
        <v>8</v>
      </c>
      <c r="F59" s="10">
        <v>0</v>
      </c>
      <c r="G59" s="10">
        <v>9</v>
      </c>
      <c r="H59" s="10">
        <v>4</v>
      </c>
      <c r="I59" s="10">
        <v>0</v>
      </c>
      <c r="J59" s="10">
        <v>7</v>
      </c>
      <c r="K59" s="10">
        <v>0</v>
      </c>
      <c r="L59" s="10">
        <v>0</v>
      </c>
      <c r="M59" s="10">
        <v>0</v>
      </c>
      <c r="N59" s="10">
        <v>6</v>
      </c>
      <c r="O59" s="10">
        <v>0</v>
      </c>
      <c r="P59" s="10">
        <v>0</v>
      </c>
      <c r="Q59" s="10">
        <v>0</v>
      </c>
      <c r="R59" s="10">
        <v>0</v>
      </c>
      <c r="S59" s="10">
        <v>0</v>
      </c>
      <c r="T59" s="10">
        <v>0</v>
      </c>
      <c r="U59" s="10">
        <v>0</v>
      </c>
      <c r="V59" s="10">
        <v>0</v>
      </c>
      <c r="W59" s="10">
        <v>0</v>
      </c>
      <c r="X59" s="10">
        <v>0</v>
      </c>
      <c r="Y59" s="10">
        <v>6</v>
      </c>
      <c r="Z59" s="10">
        <v>6</v>
      </c>
      <c r="AA59" s="10">
        <v>0</v>
      </c>
      <c r="AB59" s="10">
        <v>0</v>
      </c>
      <c r="AC59" s="10">
        <v>1</v>
      </c>
      <c r="AD59" s="10">
        <v>7</v>
      </c>
      <c r="AE59" s="10">
        <v>0</v>
      </c>
      <c r="AF59" s="10">
        <v>0</v>
      </c>
      <c r="AG59" s="10">
        <v>0</v>
      </c>
      <c r="AH59" s="10">
        <f t="shared" si="1"/>
        <v>43</v>
      </c>
      <c r="AI59" s="10">
        <f t="shared" si="0"/>
        <v>24</v>
      </c>
    </row>
    <row r="60" spans="1:35" x14ac:dyDescent="0.25">
      <c r="A60" s="11"/>
      <c r="B60" s="27" t="s">
        <v>74</v>
      </c>
      <c r="C60" s="13" t="s">
        <v>75</v>
      </c>
      <c r="D60" s="10">
        <v>11</v>
      </c>
      <c r="E60" s="10">
        <v>0</v>
      </c>
      <c r="F60" s="10">
        <v>0</v>
      </c>
      <c r="G60" s="10">
        <v>1</v>
      </c>
      <c r="H60" s="10">
        <v>3</v>
      </c>
      <c r="I60" s="10">
        <v>0</v>
      </c>
      <c r="J60" s="10">
        <v>6</v>
      </c>
      <c r="K60" s="10">
        <v>0</v>
      </c>
      <c r="L60" s="10">
        <v>0</v>
      </c>
      <c r="M60" s="10">
        <v>0</v>
      </c>
      <c r="N60" s="10">
        <v>2</v>
      </c>
      <c r="O60" s="10">
        <v>0</v>
      </c>
      <c r="P60" s="10">
        <v>0</v>
      </c>
      <c r="Q60" s="10">
        <v>0</v>
      </c>
      <c r="R60" s="10">
        <v>0</v>
      </c>
      <c r="S60" s="10">
        <v>0</v>
      </c>
      <c r="T60" s="10">
        <v>0</v>
      </c>
      <c r="U60" s="10">
        <v>0</v>
      </c>
      <c r="V60" s="10">
        <v>0</v>
      </c>
      <c r="W60" s="10">
        <v>0</v>
      </c>
      <c r="X60" s="10">
        <v>0</v>
      </c>
      <c r="Y60" s="10">
        <v>0</v>
      </c>
      <c r="Z60" s="10">
        <v>2</v>
      </c>
      <c r="AA60" s="10">
        <v>0</v>
      </c>
      <c r="AB60" s="10">
        <v>0</v>
      </c>
      <c r="AC60" s="10">
        <v>0</v>
      </c>
      <c r="AD60" s="10">
        <v>6</v>
      </c>
      <c r="AE60" s="10">
        <v>0</v>
      </c>
      <c r="AF60" s="10">
        <v>0</v>
      </c>
      <c r="AG60" s="10">
        <v>0</v>
      </c>
      <c r="AH60" s="10">
        <f t="shared" si="1"/>
        <v>30</v>
      </c>
      <c r="AI60" s="10">
        <f t="shared" si="0"/>
        <v>1</v>
      </c>
    </row>
    <row r="61" spans="1:35" x14ac:dyDescent="0.25">
      <c r="A61" s="11"/>
      <c r="B61" s="27" t="s">
        <v>76</v>
      </c>
      <c r="C61" s="13" t="s">
        <v>77</v>
      </c>
      <c r="D61" s="10">
        <v>2</v>
      </c>
      <c r="E61" s="10">
        <v>0</v>
      </c>
      <c r="F61" s="10">
        <v>0</v>
      </c>
      <c r="G61" s="10">
        <v>0</v>
      </c>
      <c r="H61" s="10">
        <v>3</v>
      </c>
      <c r="I61" s="10">
        <v>0</v>
      </c>
      <c r="J61" s="10">
        <v>0</v>
      </c>
      <c r="K61" s="10">
        <v>0</v>
      </c>
      <c r="L61" s="10">
        <v>1</v>
      </c>
      <c r="M61" s="10">
        <v>0</v>
      </c>
      <c r="N61" s="10">
        <v>0</v>
      </c>
      <c r="O61" s="10">
        <v>0</v>
      </c>
      <c r="P61" s="10">
        <v>0</v>
      </c>
      <c r="Q61" s="10">
        <v>0</v>
      </c>
      <c r="R61" s="10">
        <v>0</v>
      </c>
      <c r="S61" s="10">
        <v>0</v>
      </c>
      <c r="T61" s="10">
        <v>0</v>
      </c>
      <c r="U61" s="10">
        <v>0</v>
      </c>
      <c r="V61" s="10">
        <v>0</v>
      </c>
      <c r="W61" s="10">
        <v>0</v>
      </c>
      <c r="X61" s="10">
        <v>0</v>
      </c>
      <c r="Y61" s="10">
        <v>0</v>
      </c>
      <c r="Z61" s="10">
        <v>1</v>
      </c>
      <c r="AA61" s="10">
        <v>0</v>
      </c>
      <c r="AB61" s="10">
        <v>0</v>
      </c>
      <c r="AC61" s="10">
        <v>0</v>
      </c>
      <c r="AD61" s="10">
        <v>1</v>
      </c>
      <c r="AE61" s="10">
        <v>0</v>
      </c>
      <c r="AF61" s="10">
        <v>0</v>
      </c>
      <c r="AG61" s="10">
        <v>0</v>
      </c>
      <c r="AH61" s="10">
        <f t="shared" si="1"/>
        <v>8</v>
      </c>
      <c r="AI61" s="10">
        <f t="shared" si="0"/>
        <v>0</v>
      </c>
    </row>
    <row r="62" spans="1:35" x14ac:dyDescent="0.25">
      <c r="A62" s="11"/>
      <c r="B62" s="27" t="s">
        <v>78</v>
      </c>
      <c r="C62" s="13" t="s">
        <v>79</v>
      </c>
      <c r="D62" s="10">
        <v>0</v>
      </c>
      <c r="E62" s="10">
        <v>0</v>
      </c>
      <c r="F62" s="10">
        <v>0</v>
      </c>
      <c r="G62" s="10">
        <v>0</v>
      </c>
      <c r="H62" s="10">
        <v>0</v>
      </c>
      <c r="I62" s="10">
        <v>0</v>
      </c>
      <c r="J62" s="10">
        <v>1</v>
      </c>
      <c r="K62" s="10">
        <v>0</v>
      </c>
      <c r="L62" s="10">
        <v>0</v>
      </c>
      <c r="M62" s="10">
        <v>0</v>
      </c>
      <c r="N62" s="10">
        <v>0</v>
      </c>
      <c r="O62" s="10">
        <v>0</v>
      </c>
      <c r="P62" s="10">
        <v>0</v>
      </c>
      <c r="Q62" s="10">
        <v>0</v>
      </c>
      <c r="R62" s="10">
        <v>0</v>
      </c>
      <c r="S62" s="10">
        <v>0</v>
      </c>
      <c r="T62" s="10">
        <v>0</v>
      </c>
      <c r="U62" s="10">
        <v>0</v>
      </c>
      <c r="V62" s="10">
        <v>0</v>
      </c>
      <c r="W62" s="10">
        <v>0</v>
      </c>
      <c r="X62" s="10">
        <v>0</v>
      </c>
      <c r="Y62" s="10">
        <v>0</v>
      </c>
      <c r="Z62" s="10">
        <v>0</v>
      </c>
      <c r="AA62" s="10">
        <v>0</v>
      </c>
      <c r="AB62" s="10">
        <v>0</v>
      </c>
      <c r="AC62" s="10">
        <v>0</v>
      </c>
      <c r="AD62" s="10">
        <v>0</v>
      </c>
      <c r="AE62" s="10">
        <v>0</v>
      </c>
      <c r="AF62" s="10">
        <v>0</v>
      </c>
      <c r="AG62" s="10">
        <v>0</v>
      </c>
      <c r="AH62" s="10">
        <f t="shared" si="1"/>
        <v>1</v>
      </c>
      <c r="AI62" s="10">
        <f t="shared" si="0"/>
        <v>0</v>
      </c>
    </row>
    <row r="63" spans="1:35" x14ac:dyDescent="0.25">
      <c r="A63" s="15"/>
      <c r="B63" s="16"/>
      <c r="C63" s="17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</row>
    <row r="64" spans="1:35" x14ac:dyDescent="0.25">
      <c r="A64" s="11" t="s">
        <v>80</v>
      </c>
      <c r="B64" s="14" t="s">
        <v>81</v>
      </c>
      <c r="C64" s="13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</row>
    <row r="65" spans="1:35" x14ac:dyDescent="0.25">
      <c r="A65" s="15"/>
      <c r="B65" s="27" t="s">
        <v>82</v>
      </c>
      <c r="C65" s="13" t="s">
        <v>83</v>
      </c>
      <c r="D65" s="10">
        <v>0</v>
      </c>
      <c r="E65" s="10">
        <v>0</v>
      </c>
      <c r="F65" s="10">
        <v>0</v>
      </c>
      <c r="G65" s="10">
        <v>0</v>
      </c>
      <c r="H65" s="10">
        <v>0</v>
      </c>
      <c r="I65" s="10">
        <v>0</v>
      </c>
      <c r="J65" s="10">
        <v>0</v>
      </c>
      <c r="K65" s="10">
        <v>0</v>
      </c>
      <c r="L65" s="10">
        <v>0</v>
      </c>
      <c r="M65" s="10">
        <v>0</v>
      </c>
      <c r="N65" s="10">
        <v>0</v>
      </c>
      <c r="O65" s="10">
        <v>0</v>
      </c>
      <c r="P65" s="10">
        <v>0</v>
      </c>
      <c r="Q65" s="10">
        <v>0</v>
      </c>
      <c r="R65" s="10">
        <v>0</v>
      </c>
      <c r="S65" s="10">
        <v>0</v>
      </c>
      <c r="T65" s="10">
        <v>0</v>
      </c>
      <c r="U65" s="10">
        <v>0</v>
      </c>
      <c r="V65" s="10">
        <v>0</v>
      </c>
      <c r="W65" s="10">
        <v>0</v>
      </c>
      <c r="X65" s="10">
        <v>0</v>
      </c>
      <c r="Y65" s="10">
        <v>0</v>
      </c>
      <c r="Z65" s="10">
        <v>0</v>
      </c>
      <c r="AA65" s="10">
        <v>0</v>
      </c>
      <c r="AB65" s="10">
        <v>0</v>
      </c>
      <c r="AC65" s="10">
        <v>0</v>
      </c>
      <c r="AD65" s="10">
        <v>0</v>
      </c>
      <c r="AE65" s="10">
        <v>0</v>
      </c>
      <c r="AF65" s="10">
        <v>0</v>
      </c>
      <c r="AG65" s="10">
        <v>0</v>
      </c>
      <c r="AH65" s="10">
        <f t="shared" si="1"/>
        <v>0</v>
      </c>
      <c r="AI65" s="10">
        <f t="shared" si="0"/>
        <v>0</v>
      </c>
    </row>
    <row r="66" spans="1:35" x14ac:dyDescent="0.25">
      <c r="A66" s="15"/>
      <c r="B66" s="27" t="s">
        <v>82</v>
      </c>
      <c r="C66" s="13" t="s">
        <v>84</v>
      </c>
      <c r="D66" s="10">
        <v>6</v>
      </c>
      <c r="E66" s="10">
        <v>1</v>
      </c>
      <c r="F66" s="10">
        <v>0</v>
      </c>
      <c r="G66" s="10">
        <v>0</v>
      </c>
      <c r="H66" s="10">
        <v>0</v>
      </c>
      <c r="I66" s="10">
        <v>0</v>
      </c>
      <c r="J66" s="10">
        <v>1</v>
      </c>
      <c r="K66" s="10">
        <v>0</v>
      </c>
      <c r="L66" s="10">
        <v>0</v>
      </c>
      <c r="M66" s="10">
        <v>0</v>
      </c>
      <c r="N66" s="10">
        <v>5</v>
      </c>
      <c r="O66" s="10">
        <v>0</v>
      </c>
      <c r="P66" s="10">
        <v>0</v>
      </c>
      <c r="Q66" s="10">
        <v>0</v>
      </c>
      <c r="R66" s="10">
        <v>1</v>
      </c>
      <c r="S66" s="10">
        <v>0</v>
      </c>
      <c r="T66" s="10">
        <v>0</v>
      </c>
      <c r="U66" s="10">
        <v>0</v>
      </c>
      <c r="V66" s="10">
        <v>0</v>
      </c>
      <c r="W66" s="10">
        <v>0</v>
      </c>
      <c r="X66" s="10">
        <v>0</v>
      </c>
      <c r="Y66" s="10">
        <v>0</v>
      </c>
      <c r="Z66" s="10">
        <v>0</v>
      </c>
      <c r="AA66" s="10">
        <v>0</v>
      </c>
      <c r="AB66" s="10">
        <v>0</v>
      </c>
      <c r="AC66" s="10">
        <v>1</v>
      </c>
      <c r="AD66" s="10">
        <v>1</v>
      </c>
      <c r="AE66" s="10">
        <v>0</v>
      </c>
      <c r="AF66" s="10">
        <v>0</v>
      </c>
      <c r="AG66" s="10">
        <v>0</v>
      </c>
      <c r="AH66" s="10">
        <f t="shared" si="1"/>
        <v>14</v>
      </c>
      <c r="AI66" s="10">
        <f t="shared" si="0"/>
        <v>2</v>
      </c>
    </row>
    <row r="67" spans="1:35" x14ac:dyDescent="0.25">
      <c r="A67" s="15"/>
      <c r="B67" s="27" t="s">
        <v>82</v>
      </c>
      <c r="C67" s="13" t="s">
        <v>85</v>
      </c>
      <c r="D67" s="10">
        <v>17</v>
      </c>
      <c r="E67" s="10">
        <v>3</v>
      </c>
      <c r="F67" s="10">
        <v>0</v>
      </c>
      <c r="G67" s="10">
        <v>3</v>
      </c>
      <c r="H67" s="10">
        <v>7</v>
      </c>
      <c r="I67" s="10">
        <v>0</v>
      </c>
      <c r="J67" s="10">
        <v>7</v>
      </c>
      <c r="K67" s="10">
        <v>0</v>
      </c>
      <c r="L67" s="10">
        <v>1</v>
      </c>
      <c r="M67" s="10">
        <v>0</v>
      </c>
      <c r="N67" s="10">
        <v>9</v>
      </c>
      <c r="O67" s="10">
        <v>0</v>
      </c>
      <c r="P67" s="10">
        <v>0</v>
      </c>
      <c r="Q67" s="10">
        <v>5</v>
      </c>
      <c r="R67" s="10">
        <v>1</v>
      </c>
      <c r="S67" s="10">
        <v>0</v>
      </c>
      <c r="T67" s="10">
        <v>0</v>
      </c>
      <c r="U67" s="10">
        <v>0</v>
      </c>
      <c r="V67" s="10">
        <v>0</v>
      </c>
      <c r="W67" s="10">
        <v>0</v>
      </c>
      <c r="X67" s="10">
        <v>0</v>
      </c>
      <c r="Y67" s="10">
        <v>2</v>
      </c>
      <c r="Z67" s="10">
        <v>9</v>
      </c>
      <c r="AA67" s="10">
        <v>0</v>
      </c>
      <c r="AB67" s="10">
        <v>0</v>
      </c>
      <c r="AC67" s="10">
        <v>1</v>
      </c>
      <c r="AD67" s="10">
        <v>6</v>
      </c>
      <c r="AE67" s="10">
        <v>0</v>
      </c>
      <c r="AF67" s="10">
        <v>0</v>
      </c>
      <c r="AG67" s="10">
        <v>0</v>
      </c>
      <c r="AH67" s="10">
        <f t="shared" si="1"/>
        <v>57</v>
      </c>
      <c r="AI67" s="10">
        <f t="shared" si="0"/>
        <v>14</v>
      </c>
    </row>
    <row r="68" spans="1:35" x14ac:dyDescent="0.25">
      <c r="A68" s="15"/>
      <c r="B68" s="27" t="s">
        <v>82</v>
      </c>
      <c r="C68" s="13" t="s">
        <v>86</v>
      </c>
      <c r="D68" s="10">
        <v>74</v>
      </c>
      <c r="E68" s="10">
        <v>19</v>
      </c>
      <c r="F68" s="10">
        <v>0</v>
      </c>
      <c r="G68" s="10">
        <v>27</v>
      </c>
      <c r="H68" s="10">
        <v>41</v>
      </c>
      <c r="I68" s="10">
        <v>0</v>
      </c>
      <c r="J68" s="10">
        <v>38</v>
      </c>
      <c r="K68" s="10">
        <v>0</v>
      </c>
      <c r="L68" s="10">
        <v>26</v>
      </c>
      <c r="M68" s="10">
        <v>0</v>
      </c>
      <c r="N68" s="10">
        <v>17</v>
      </c>
      <c r="O68" s="10">
        <v>0</v>
      </c>
      <c r="P68" s="10">
        <v>0</v>
      </c>
      <c r="Q68" s="10">
        <v>30</v>
      </c>
      <c r="R68" s="10">
        <v>4</v>
      </c>
      <c r="S68" s="10">
        <v>0</v>
      </c>
      <c r="T68" s="10">
        <v>0</v>
      </c>
      <c r="U68" s="10">
        <v>0</v>
      </c>
      <c r="V68" s="10">
        <v>0</v>
      </c>
      <c r="W68" s="10">
        <v>3</v>
      </c>
      <c r="X68" s="10">
        <v>0</v>
      </c>
      <c r="Y68" s="10">
        <v>17</v>
      </c>
      <c r="Z68" s="10">
        <v>53</v>
      </c>
      <c r="AA68" s="10">
        <v>0</v>
      </c>
      <c r="AB68" s="10">
        <v>0</v>
      </c>
      <c r="AC68" s="10">
        <v>6</v>
      </c>
      <c r="AD68" s="10">
        <v>62</v>
      </c>
      <c r="AE68" s="10">
        <v>2</v>
      </c>
      <c r="AF68" s="10">
        <v>0</v>
      </c>
      <c r="AG68" s="10">
        <v>0</v>
      </c>
      <c r="AH68" s="10">
        <f t="shared" si="1"/>
        <v>315</v>
      </c>
      <c r="AI68" s="10">
        <f t="shared" si="0"/>
        <v>104</v>
      </c>
    </row>
    <row r="69" spans="1:35" x14ac:dyDescent="0.25">
      <c r="A69" s="15"/>
      <c r="B69" s="27" t="s">
        <v>82</v>
      </c>
      <c r="C69" s="13" t="s">
        <v>87</v>
      </c>
      <c r="D69" s="10">
        <v>19</v>
      </c>
      <c r="E69" s="10">
        <v>7</v>
      </c>
      <c r="F69" s="10">
        <v>0</v>
      </c>
      <c r="G69" s="10">
        <v>9</v>
      </c>
      <c r="H69" s="10">
        <v>8</v>
      </c>
      <c r="I69" s="10">
        <v>0</v>
      </c>
      <c r="J69" s="10">
        <v>8</v>
      </c>
      <c r="K69" s="10">
        <v>0</v>
      </c>
      <c r="L69" s="10">
        <v>12</v>
      </c>
      <c r="M69" s="10">
        <v>0</v>
      </c>
      <c r="N69" s="10">
        <v>4</v>
      </c>
      <c r="O69" s="10">
        <v>0</v>
      </c>
      <c r="P69" s="10">
        <v>0</v>
      </c>
      <c r="Q69" s="10">
        <v>7</v>
      </c>
      <c r="R69" s="10">
        <v>1</v>
      </c>
      <c r="S69" s="10">
        <v>0</v>
      </c>
      <c r="T69" s="10">
        <v>0</v>
      </c>
      <c r="U69" s="10">
        <v>0</v>
      </c>
      <c r="V69" s="10">
        <v>3</v>
      </c>
      <c r="W69" s="10">
        <v>3</v>
      </c>
      <c r="X69" s="10">
        <v>0</v>
      </c>
      <c r="Y69" s="10">
        <v>5</v>
      </c>
      <c r="Z69" s="10">
        <v>5</v>
      </c>
      <c r="AA69" s="10">
        <v>0</v>
      </c>
      <c r="AB69" s="10">
        <v>0</v>
      </c>
      <c r="AC69" s="10">
        <v>4</v>
      </c>
      <c r="AD69" s="10">
        <v>15</v>
      </c>
      <c r="AE69" s="10">
        <v>1</v>
      </c>
      <c r="AF69" s="10">
        <v>0</v>
      </c>
      <c r="AG69" s="10">
        <v>0</v>
      </c>
      <c r="AH69" s="10">
        <f t="shared" si="1"/>
        <v>75</v>
      </c>
      <c r="AI69" s="10">
        <f t="shared" si="0"/>
        <v>36</v>
      </c>
    </row>
    <row r="70" spans="1:35" x14ac:dyDescent="0.25">
      <c r="A70" s="15"/>
      <c r="B70" s="27" t="s">
        <v>82</v>
      </c>
      <c r="C70" s="13" t="s">
        <v>88</v>
      </c>
      <c r="D70" s="10">
        <v>0</v>
      </c>
      <c r="E70" s="10">
        <v>0</v>
      </c>
      <c r="F70" s="10">
        <v>0</v>
      </c>
      <c r="G70" s="10">
        <v>0</v>
      </c>
      <c r="H70" s="10">
        <v>0</v>
      </c>
      <c r="I70" s="10">
        <v>0</v>
      </c>
      <c r="J70" s="10">
        <v>0</v>
      </c>
      <c r="K70" s="10">
        <v>0</v>
      </c>
      <c r="L70" s="10">
        <v>0</v>
      </c>
      <c r="M70" s="10">
        <v>0</v>
      </c>
      <c r="N70" s="10">
        <v>0</v>
      </c>
      <c r="O70" s="10">
        <v>1</v>
      </c>
      <c r="P70" s="10">
        <v>0</v>
      </c>
      <c r="Q70" s="10">
        <v>0</v>
      </c>
      <c r="R70" s="10">
        <v>0</v>
      </c>
      <c r="S70" s="10">
        <v>0</v>
      </c>
      <c r="T70" s="10">
        <v>0</v>
      </c>
      <c r="U70" s="10">
        <v>0</v>
      </c>
      <c r="V70" s="10">
        <v>2</v>
      </c>
      <c r="W70" s="10">
        <v>6</v>
      </c>
      <c r="X70" s="10">
        <v>0</v>
      </c>
      <c r="Y70" s="10">
        <v>0</v>
      </c>
      <c r="Z70" s="10">
        <v>0</v>
      </c>
      <c r="AA70" s="10">
        <v>0</v>
      </c>
      <c r="AB70" s="10">
        <v>0</v>
      </c>
      <c r="AC70" s="10">
        <v>0</v>
      </c>
      <c r="AD70" s="10">
        <v>0</v>
      </c>
      <c r="AE70" s="10">
        <v>0</v>
      </c>
      <c r="AF70" s="10">
        <v>0</v>
      </c>
      <c r="AG70" s="10">
        <v>0</v>
      </c>
      <c r="AH70" s="10">
        <f t="shared" si="1"/>
        <v>2</v>
      </c>
      <c r="AI70" s="10">
        <f t="shared" si="0"/>
        <v>7</v>
      </c>
    </row>
    <row r="71" spans="1:35" x14ac:dyDescent="0.25">
      <c r="A71" s="15"/>
      <c r="B71" s="16"/>
      <c r="C71" s="17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</row>
    <row r="72" spans="1:35" x14ac:dyDescent="0.25">
      <c r="A72" s="11" t="s">
        <v>89</v>
      </c>
      <c r="B72" s="14" t="s">
        <v>90</v>
      </c>
      <c r="C72" s="13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</row>
    <row r="73" spans="1:35" x14ac:dyDescent="0.25">
      <c r="A73" s="11"/>
      <c r="B73" s="27" t="s">
        <v>82</v>
      </c>
      <c r="C73" s="13" t="s">
        <v>91</v>
      </c>
      <c r="D73" s="10">
        <v>28</v>
      </c>
      <c r="E73" s="10">
        <v>8</v>
      </c>
      <c r="F73" s="10">
        <v>0</v>
      </c>
      <c r="G73" s="10">
        <v>9</v>
      </c>
      <c r="H73" s="10">
        <v>12</v>
      </c>
      <c r="I73" s="10">
        <v>0</v>
      </c>
      <c r="J73" s="10">
        <v>20</v>
      </c>
      <c r="K73" s="10">
        <v>0</v>
      </c>
      <c r="L73" s="10">
        <v>30</v>
      </c>
      <c r="M73" s="10">
        <v>0</v>
      </c>
      <c r="N73" s="10">
        <v>10</v>
      </c>
      <c r="O73" s="10">
        <v>0</v>
      </c>
      <c r="P73" s="10">
        <v>0</v>
      </c>
      <c r="Q73" s="10">
        <v>26</v>
      </c>
      <c r="R73" s="10">
        <v>0</v>
      </c>
      <c r="S73" s="10">
        <v>0</v>
      </c>
      <c r="T73" s="10">
        <v>0</v>
      </c>
      <c r="U73" s="10">
        <v>0</v>
      </c>
      <c r="V73" s="10">
        <v>6</v>
      </c>
      <c r="W73" s="10">
        <v>4</v>
      </c>
      <c r="X73" s="10">
        <v>0</v>
      </c>
      <c r="Y73" s="10">
        <v>5</v>
      </c>
      <c r="Z73" s="10">
        <v>9</v>
      </c>
      <c r="AA73" s="10">
        <v>0</v>
      </c>
      <c r="AB73" s="10">
        <v>0</v>
      </c>
      <c r="AC73" s="10">
        <v>1</v>
      </c>
      <c r="AD73" s="10">
        <v>20</v>
      </c>
      <c r="AE73" s="10">
        <v>0</v>
      </c>
      <c r="AF73" s="10">
        <v>0</v>
      </c>
      <c r="AG73" s="10">
        <v>0</v>
      </c>
      <c r="AH73" s="10">
        <f t="shared" ref="AH73:AH114" si="2">SUMIF($D$7:$AG$7,"L",D73:AG73)</f>
        <v>135</v>
      </c>
      <c r="AI73" s="10">
        <f t="shared" ref="AI73:AI114" si="3">SUMIF($D$7:$AG$7,"P",D73:AG73)</f>
        <v>53</v>
      </c>
    </row>
    <row r="74" spans="1:35" x14ac:dyDescent="0.25">
      <c r="A74" s="11"/>
      <c r="B74" s="27" t="s">
        <v>82</v>
      </c>
      <c r="C74" s="13" t="s">
        <v>92</v>
      </c>
      <c r="D74" s="10">
        <v>30</v>
      </c>
      <c r="E74" s="10">
        <v>10</v>
      </c>
      <c r="F74" s="10">
        <v>0</v>
      </c>
      <c r="G74" s="10">
        <v>19</v>
      </c>
      <c r="H74" s="10">
        <v>21</v>
      </c>
      <c r="I74" s="10">
        <v>0</v>
      </c>
      <c r="J74" s="10">
        <v>15</v>
      </c>
      <c r="K74" s="10">
        <v>0</v>
      </c>
      <c r="L74" s="10">
        <v>5</v>
      </c>
      <c r="M74" s="10">
        <v>0</v>
      </c>
      <c r="N74" s="10">
        <v>5</v>
      </c>
      <c r="O74" s="10">
        <v>0</v>
      </c>
      <c r="P74" s="10">
        <v>0</v>
      </c>
      <c r="Q74" s="10">
        <v>8</v>
      </c>
      <c r="R74" s="10">
        <v>0</v>
      </c>
      <c r="S74" s="10">
        <v>0</v>
      </c>
      <c r="T74" s="10">
        <v>0</v>
      </c>
      <c r="U74" s="10">
        <v>0</v>
      </c>
      <c r="V74" s="10">
        <v>3</v>
      </c>
      <c r="W74" s="10">
        <v>3</v>
      </c>
      <c r="X74" s="10">
        <v>0</v>
      </c>
      <c r="Y74" s="10">
        <v>11</v>
      </c>
      <c r="Z74" s="10">
        <v>26</v>
      </c>
      <c r="AA74" s="10">
        <v>0</v>
      </c>
      <c r="AB74" s="10">
        <v>0</v>
      </c>
      <c r="AC74" s="10">
        <v>3</v>
      </c>
      <c r="AD74" s="10">
        <v>28</v>
      </c>
      <c r="AE74" s="10">
        <v>3</v>
      </c>
      <c r="AF74" s="10">
        <v>0</v>
      </c>
      <c r="AG74" s="10">
        <v>0</v>
      </c>
      <c r="AH74" s="10">
        <f t="shared" si="2"/>
        <v>133</v>
      </c>
      <c r="AI74" s="10">
        <f t="shared" si="3"/>
        <v>57</v>
      </c>
    </row>
    <row r="75" spans="1:35" x14ac:dyDescent="0.25">
      <c r="A75" s="11"/>
      <c r="B75" s="27" t="s">
        <v>82</v>
      </c>
      <c r="C75" s="13" t="s">
        <v>93</v>
      </c>
      <c r="D75" s="10">
        <v>22</v>
      </c>
      <c r="E75" s="10">
        <v>3</v>
      </c>
      <c r="F75" s="10">
        <v>0</v>
      </c>
      <c r="G75" s="10">
        <v>5</v>
      </c>
      <c r="H75" s="10">
        <v>10</v>
      </c>
      <c r="I75" s="10">
        <v>0</v>
      </c>
      <c r="J75" s="10">
        <v>8</v>
      </c>
      <c r="K75" s="10">
        <v>0</v>
      </c>
      <c r="L75" s="10">
        <v>1</v>
      </c>
      <c r="M75" s="10">
        <v>0</v>
      </c>
      <c r="N75" s="10">
        <v>6</v>
      </c>
      <c r="O75" s="10">
        <v>0</v>
      </c>
      <c r="P75" s="10">
        <v>0</v>
      </c>
      <c r="Q75" s="10">
        <v>2</v>
      </c>
      <c r="R75" s="10">
        <v>2</v>
      </c>
      <c r="S75" s="10">
        <v>0</v>
      </c>
      <c r="T75" s="10">
        <v>0</v>
      </c>
      <c r="U75" s="10">
        <v>0</v>
      </c>
      <c r="V75" s="10">
        <v>0</v>
      </c>
      <c r="W75" s="10">
        <v>1</v>
      </c>
      <c r="X75" s="10">
        <v>0</v>
      </c>
      <c r="Y75" s="10">
        <v>4</v>
      </c>
      <c r="Z75" s="10">
        <v>14</v>
      </c>
      <c r="AA75" s="10">
        <v>0</v>
      </c>
      <c r="AB75" s="10">
        <v>0</v>
      </c>
      <c r="AC75" s="10">
        <v>2</v>
      </c>
      <c r="AD75" s="10">
        <v>16</v>
      </c>
      <c r="AE75" s="10">
        <v>0</v>
      </c>
      <c r="AF75" s="10">
        <v>0</v>
      </c>
      <c r="AG75" s="10">
        <v>0</v>
      </c>
      <c r="AH75" s="10">
        <f t="shared" si="2"/>
        <v>79</v>
      </c>
      <c r="AI75" s="10">
        <f t="shared" si="3"/>
        <v>17</v>
      </c>
    </row>
    <row r="76" spans="1:35" x14ac:dyDescent="0.25">
      <c r="A76" s="11"/>
      <c r="B76" s="27" t="s">
        <v>82</v>
      </c>
      <c r="C76" s="13" t="s">
        <v>94</v>
      </c>
      <c r="D76" s="10">
        <v>31</v>
      </c>
      <c r="E76" s="10">
        <v>8</v>
      </c>
      <c r="F76" s="10">
        <v>0</v>
      </c>
      <c r="G76" s="10">
        <v>5</v>
      </c>
      <c r="H76" s="10">
        <v>11</v>
      </c>
      <c r="I76" s="10">
        <v>0</v>
      </c>
      <c r="J76" s="10">
        <v>11</v>
      </c>
      <c r="K76" s="10">
        <v>0</v>
      </c>
      <c r="L76" s="10">
        <v>3</v>
      </c>
      <c r="M76" s="10">
        <v>0</v>
      </c>
      <c r="N76" s="10">
        <v>13</v>
      </c>
      <c r="O76" s="10">
        <v>0</v>
      </c>
      <c r="P76" s="10">
        <v>0</v>
      </c>
      <c r="Q76" s="10">
        <v>5</v>
      </c>
      <c r="R76" s="10">
        <v>5</v>
      </c>
      <c r="S76" s="10">
        <v>0</v>
      </c>
      <c r="T76" s="10">
        <v>0</v>
      </c>
      <c r="U76" s="10">
        <v>0</v>
      </c>
      <c r="V76" s="10">
        <v>0</v>
      </c>
      <c r="W76" s="10">
        <v>0</v>
      </c>
      <c r="X76" s="10">
        <v>0</v>
      </c>
      <c r="Y76" s="10">
        <v>3</v>
      </c>
      <c r="Z76" s="10">
        <v>17</v>
      </c>
      <c r="AA76" s="10">
        <v>0</v>
      </c>
      <c r="AB76" s="10">
        <v>0</v>
      </c>
      <c r="AC76" s="10">
        <v>4</v>
      </c>
      <c r="AD76" s="10">
        <v>19</v>
      </c>
      <c r="AE76" s="10">
        <v>0</v>
      </c>
      <c r="AF76" s="10">
        <v>0</v>
      </c>
      <c r="AG76" s="10">
        <v>0</v>
      </c>
      <c r="AH76" s="10">
        <f t="shared" si="2"/>
        <v>110</v>
      </c>
      <c r="AI76" s="10">
        <f t="shared" si="3"/>
        <v>25</v>
      </c>
    </row>
    <row r="77" spans="1:35" x14ac:dyDescent="0.25">
      <c r="A77" s="11"/>
      <c r="B77" s="27" t="s">
        <v>82</v>
      </c>
      <c r="C77" s="13" t="s">
        <v>95</v>
      </c>
      <c r="D77" s="10">
        <v>5</v>
      </c>
      <c r="E77" s="10">
        <v>1</v>
      </c>
      <c r="F77" s="10">
        <v>0</v>
      </c>
      <c r="G77" s="10">
        <v>1</v>
      </c>
      <c r="H77" s="10">
        <v>2</v>
      </c>
      <c r="I77" s="10">
        <v>0</v>
      </c>
      <c r="J77" s="10">
        <v>0</v>
      </c>
      <c r="K77" s="10">
        <v>0</v>
      </c>
      <c r="L77" s="10">
        <v>0</v>
      </c>
      <c r="M77" s="10">
        <v>0</v>
      </c>
      <c r="N77" s="10">
        <v>2</v>
      </c>
      <c r="O77" s="10">
        <v>0</v>
      </c>
      <c r="P77" s="10">
        <v>0</v>
      </c>
      <c r="Q77" s="10">
        <v>1</v>
      </c>
      <c r="R77" s="10">
        <v>0</v>
      </c>
      <c r="S77" s="10">
        <v>0</v>
      </c>
      <c r="T77" s="10">
        <v>0</v>
      </c>
      <c r="U77" s="10">
        <v>0</v>
      </c>
      <c r="V77" s="10">
        <v>0</v>
      </c>
      <c r="W77" s="10">
        <v>0</v>
      </c>
      <c r="X77" s="10">
        <v>0</v>
      </c>
      <c r="Y77" s="10">
        <v>1</v>
      </c>
      <c r="Z77" s="10">
        <v>1</v>
      </c>
      <c r="AA77" s="10">
        <v>0</v>
      </c>
      <c r="AB77" s="10">
        <v>0</v>
      </c>
      <c r="AC77" s="10">
        <v>2</v>
      </c>
      <c r="AD77" s="10">
        <v>1</v>
      </c>
      <c r="AE77" s="10">
        <v>0</v>
      </c>
      <c r="AF77" s="10">
        <v>0</v>
      </c>
      <c r="AG77" s="10">
        <v>0</v>
      </c>
      <c r="AH77" s="10">
        <f t="shared" si="2"/>
        <v>11</v>
      </c>
      <c r="AI77" s="10">
        <f t="shared" si="3"/>
        <v>6</v>
      </c>
    </row>
    <row r="78" spans="1:35" x14ac:dyDescent="0.25">
      <c r="A78" s="15"/>
      <c r="B78" s="16"/>
      <c r="C78" s="17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</row>
    <row r="79" spans="1:35" x14ac:dyDescent="0.25">
      <c r="A79" s="11" t="s">
        <v>96</v>
      </c>
      <c r="B79" s="14" t="s">
        <v>97</v>
      </c>
      <c r="C79" s="17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</row>
    <row r="80" spans="1:35" x14ac:dyDescent="0.25">
      <c r="A80" s="15"/>
      <c r="B80" s="27" t="s">
        <v>82</v>
      </c>
      <c r="C80" s="13" t="s">
        <v>98</v>
      </c>
      <c r="D80" s="10">
        <v>1</v>
      </c>
      <c r="E80" s="10">
        <v>0</v>
      </c>
      <c r="F80" s="10">
        <v>0</v>
      </c>
      <c r="G80" s="10">
        <v>0</v>
      </c>
      <c r="H80" s="10">
        <v>0</v>
      </c>
      <c r="I80" s="10">
        <v>0</v>
      </c>
      <c r="J80" s="10">
        <v>0</v>
      </c>
      <c r="K80" s="10">
        <v>0</v>
      </c>
      <c r="L80" s="10">
        <v>0</v>
      </c>
      <c r="M80" s="10">
        <v>0</v>
      </c>
      <c r="N80" s="10">
        <v>2</v>
      </c>
      <c r="O80" s="10">
        <v>0</v>
      </c>
      <c r="P80" s="10">
        <v>0</v>
      </c>
      <c r="Q80" s="10">
        <v>0</v>
      </c>
      <c r="R80" s="10">
        <v>1</v>
      </c>
      <c r="S80" s="10">
        <v>0</v>
      </c>
      <c r="T80" s="10">
        <v>0</v>
      </c>
      <c r="U80" s="10">
        <v>0</v>
      </c>
      <c r="V80" s="10">
        <v>0</v>
      </c>
      <c r="W80" s="10">
        <v>0</v>
      </c>
      <c r="X80" s="10">
        <v>0</v>
      </c>
      <c r="Y80" s="10">
        <v>0</v>
      </c>
      <c r="Z80" s="10">
        <v>0</v>
      </c>
      <c r="AA80" s="10">
        <v>0</v>
      </c>
      <c r="AB80" s="10">
        <v>0</v>
      </c>
      <c r="AC80" s="10">
        <v>2</v>
      </c>
      <c r="AD80" s="10">
        <v>0</v>
      </c>
      <c r="AE80" s="10">
        <v>0</v>
      </c>
      <c r="AF80" s="10">
        <v>0</v>
      </c>
      <c r="AG80" s="10">
        <v>0</v>
      </c>
      <c r="AH80" s="10">
        <f t="shared" si="2"/>
        <v>4</v>
      </c>
      <c r="AI80" s="10">
        <f t="shared" si="3"/>
        <v>2</v>
      </c>
    </row>
    <row r="81" spans="1:35" x14ac:dyDescent="0.25">
      <c r="A81" s="15"/>
      <c r="B81" s="27" t="s">
        <v>82</v>
      </c>
      <c r="C81" s="13" t="s">
        <v>99</v>
      </c>
      <c r="D81" s="10">
        <v>0</v>
      </c>
      <c r="E81" s="10">
        <v>0</v>
      </c>
      <c r="F81" s="10">
        <v>0</v>
      </c>
      <c r="G81" s="10">
        <v>0</v>
      </c>
      <c r="H81" s="10">
        <v>0</v>
      </c>
      <c r="I81" s="10">
        <v>0</v>
      </c>
      <c r="J81" s="10">
        <v>0</v>
      </c>
      <c r="K81" s="10">
        <v>0</v>
      </c>
      <c r="L81" s="10">
        <v>0</v>
      </c>
      <c r="M81" s="10">
        <v>0</v>
      </c>
      <c r="N81" s="10">
        <v>2</v>
      </c>
      <c r="O81" s="10">
        <v>0</v>
      </c>
      <c r="P81" s="10">
        <v>0</v>
      </c>
      <c r="Q81" s="10">
        <v>0</v>
      </c>
      <c r="R81" s="10">
        <v>0</v>
      </c>
      <c r="S81" s="10">
        <v>0</v>
      </c>
      <c r="T81" s="10">
        <v>0</v>
      </c>
      <c r="U81" s="10">
        <v>0</v>
      </c>
      <c r="V81" s="10">
        <v>0</v>
      </c>
      <c r="W81" s="10">
        <v>0</v>
      </c>
      <c r="X81" s="10">
        <v>0</v>
      </c>
      <c r="Y81" s="10">
        <v>0</v>
      </c>
      <c r="Z81" s="10">
        <v>0</v>
      </c>
      <c r="AA81" s="10">
        <v>0</v>
      </c>
      <c r="AB81" s="10">
        <v>0</v>
      </c>
      <c r="AC81" s="10">
        <v>0</v>
      </c>
      <c r="AD81" s="10">
        <v>0</v>
      </c>
      <c r="AE81" s="10">
        <v>0</v>
      </c>
      <c r="AF81" s="10">
        <v>0</v>
      </c>
      <c r="AG81" s="10">
        <v>0</v>
      </c>
      <c r="AH81" s="10">
        <f t="shared" si="2"/>
        <v>2</v>
      </c>
      <c r="AI81" s="10">
        <f t="shared" si="3"/>
        <v>0</v>
      </c>
    </row>
    <row r="82" spans="1:35" x14ac:dyDescent="0.25">
      <c r="A82" s="15"/>
      <c r="B82" s="27" t="s">
        <v>82</v>
      </c>
      <c r="C82" s="13" t="s">
        <v>100</v>
      </c>
      <c r="D82" s="10">
        <v>0</v>
      </c>
      <c r="E82" s="10">
        <v>1</v>
      </c>
      <c r="F82" s="10">
        <v>0</v>
      </c>
      <c r="G82" s="10">
        <v>0</v>
      </c>
      <c r="H82" s="10">
        <v>0</v>
      </c>
      <c r="I82" s="10">
        <v>0</v>
      </c>
      <c r="J82" s="10">
        <v>0</v>
      </c>
      <c r="K82" s="10">
        <v>0</v>
      </c>
      <c r="L82" s="10">
        <v>0</v>
      </c>
      <c r="M82" s="10">
        <v>0</v>
      </c>
      <c r="N82" s="10">
        <v>0</v>
      </c>
      <c r="O82" s="10">
        <v>0</v>
      </c>
      <c r="P82" s="10">
        <v>0</v>
      </c>
      <c r="Q82" s="10">
        <v>0</v>
      </c>
      <c r="R82" s="10">
        <v>3</v>
      </c>
      <c r="S82" s="10">
        <v>0</v>
      </c>
      <c r="T82" s="10">
        <v>0</v>
      </c>
      <c r="U82" s="10">
        <v>0</v>
      </c>
      <c r="V82" s="10">
        <v>0</v>
      </c>
      <c r="W82" s="10">
        <v>0</v>
      </c>
      <c r="X82" s="10">
        <v>0</v>
      </c>
      <c r="Y82" s="10">
        <v>0</v>
      </c>
      <c r="Z82" s="10">
        <v>0</v>
      </c>
      <c r="AA82" s="10">
        <v>0</v>
      </c>
      <c r="AB82" s="10">
        <v>0</v>
      </c>
      <c r="AC82" s="10">
        <v>1</v>
      </c>
      <c r="AD82" s="10">
        <v>0</v>
      </c>
      <c r="AE82" s="10">
        <v>0</v>
      </c>
      <c r="AF82" s="10">
        <v>0</v>
      </c>
      <c r="AG82" s="10">
        <v>0</v>
      </c>
      <c r="AH82" s="10">
        <f t="shared" si="2"/>
        <v>3</v>
      </c>
      <c r="AI82" s="10">
        <f t="shared" si="3"/>
        <v>2</v>
      </c>
    </row>
    <row r="83" spans="1:35" x14ac:dyDescent="0.25">
      <c r="A83" s="15"/>
      <c r="B83" s="27" t="s">
        <v>82</v>
      </c>
      <c r="C83" s="13" t="s">
        <v>101</v>
      </c>
      <c r="D83" s="10">
        <v>19</v>
      </c>
      <c r="E83" s="10">
        <v>1</v>
      </c>
      <c r="F83" s="10">
        <v>0</v>
      </c>
      <c r="G83" s="10">
        <v>0</v>
      </c>
      <c r="H83" s="10">
        <v>6</v>
      </c>
      <c r="I83" s="10">
        <v>0</v>
      </c>
      <c r="J83" s="10">
        <v>0</v>
      </c>
      <c r="K83" s="10">
        <v>0</v>
      </c>
      <c r="L83" s="10">
        <v>0</v>
      </c>
      <c r="M83" s="10">
        <v>0</v>
      </c>
      <c r="N83" s="10">
        <v>3</v>
      </c>
      <c r="O83" s="10">
        <v>0</v>
      </c>
      <c r="P83" s="10">
        <v>0</v>
      </c>
      <c r="Q83" s="10">
        <v>0</v>
      </c>
      <c r="R83" s="10">
        <v>2</v>
      </c>
      <c r="S83" s="10">
        <v>0</v>
      </c>
      <c r="T83" s="10">
        <v>0</v>
      </c>
      <c r="U83" s="10">
        <v>0</v>
      </c>
      <c r="V83" s="10">
        <v>1</v>
      </c>
      <c r="W83" s="10">
        <v>0</v>
      </c>
      <c r="X83" s="10">
        <v>0</v>
      </c>
      <c r="Y83" s="10">
        <v>0</v>
      </c>
      <c r="Z83" s="10">
        <v>9</v>
      </c>
      <c r="AA83" s="10">
        <v>0</v>
      </c>
      <c r="AB83" s="10">
        <v>0</v>
      </c>
      <c r="AC83" s="10">
        <v>0</v>
      </c>
      <c r="AD83" s="10">
        <v>15</v>
      </c>
      <c r="AE83" s="10">
        <v>0</v>
      </c>
      <c r="AF83" s="10">
        <v>0</v>
      </c>
      <c r="AG83" s="10">
        <v>0</v>
      </c>
      <c r="AH83" s="10">
        <f t="shared" si="2"/>
        <v>55</v>
      </c>
      <c r="AI83" s="10">
        <f t="shared" si="3"/>
        <v>1</v>
      </c>
    </row>
    <row r="84" spans="1:35" x14ac:dyDescent="0.25">
      <c r="A84" s="15"/>
      <c r="B84" s="27" t="s">
        <v>82</v>
      </c>
      <c r="C84" s="13" t="s">
        <v>102</v>
      </c>
      <c r="D84" s="10">
        <v>15</v>
      </c>
      <c r="E84" s="10">
        <v>0</v>
      </c>
      <c r="F84" s="10">
        <v>0</v>
      </c>
      <c r="G84" s="10">
        <v>0</v>
      </c>
      <c r="H84" s="10">
        <v>6</v>
      </c>
      <c r="I84" s="10">
        <v>0</v>
      </c>
      <c r="J84" s="10">
        <v>7</v>
      </c>
      <c r="K84" s="10">
        <v>0</v>
      </c>
      <c r="L84" s="10">
        <v>0</v>
      </c>
      <c r="M84" s="10">
        <v>0</v>
      </c>
      <c r="N84" s="10">
        <v>4</v>
      </c>
      <c r="O84" s="10">
        <v>0</v>
      </c>
      <c r="P84" s="10">
        <v>0</v>
      </c>
      <c r="Q84" s="10">
        <v>1</v>
      </c>
      <c r="R84" s="10">
        <v>1</v>
      </c>
      <c r="S84" s="10">
        <v>0</v>
      </c>
      <c r="T84" s="10">
        <v>0</v>
      </c>
      <c r="U84" s="10">
        <v>0</v>
      </c>
      <c r="V84" s="10">
        <v>0</v>
      </c>
      <c r="W84" s="10">
        <v>0</v>
      </c>
      <c r="X84" s="10">
        <v>0</v>
      </c>
      <c r="Y84" s="10">
        <v>0</v>
      </c>
      <c r="Z84" s="10">
        <v>11</v>
      </c>
      <c r="AA84" s="10">
        <v>0</v>
      </c>
      <c r="AB84" s="10">
        <v>0</v>
      </c>
      <c r="AC84" s="10">
        <v>0</v>
      </c>
      <c r="AD84" s="10">
        <v>11</v>
      </c>
      <c r="AE84" s="10">
        <v>0</v>
      </c>
      <c r="AF84" s="10">
        <v>0</v>
      </c>
      <c r="AG84" s="10">
        <v>0</v>
      </c>
      <c r="AH84" s="10">
        <f t="shared" si="2"/>
        <v>55</v>
      </c>
      <c r="AI84" s="10">
        <f t="shared" si="3"/>
        <v>1</v>
      </c>
    </row>
    <row r="85" spans="1:35" x14ac:dyDescent="0.25">
      <c r="A85" s="15"/>
      <c r="B85" s="27" t="s">
        <v>82</v>
      </c>
      <c r="C85" s="13" t="s">
        <v>103</v>
      </c>
      <c r="D85" s="10">
        <v>0</v>
      </c>
      <c r="E85" s="10">
        <v>1</v>
      </c>
      <c r="F85" s="10">
        <v>0</v>
      </c>
      <c r="G85" s="10">
        <v>0</v>
      </c>
      <c r="H85" s="10">
        <v>0</v>
      </c>
      <c r="I85" s="10">
        <v>0</v>
      </c>
      <c r="J85" s="10">
        <v>0</v>
      </c>
      <c r="K85" s="10">
        <v>0</v>
      </c>
      <c r="L85" s="10">
        <v>0</v>
      </c>
      <c r="M85" s="10">
        <v>0</v>
      </c>
      <c r="N85" s="10">
        <v>7</v>
      </c>
      <c r="O85" s="10">
        <v>0</v>
      </c>
      <c r="P85" s="10">
        <v>0</v>
      </c>
      <c r="Q85" s="10">
        <v>0</v>
      </c>
      <c r="R85" s="10">
        <v>0</v>
      </c>
      <c r="S85" s="10">
        <v>0</v>
      </c>
      <c r="T85" s="10">
        <v>0</v>
      </c>
      <c r="U85" s="10">
        <v>0</v>
      </c>
      <c r="V85" s="10">
        <v>0</v>
      </c>
      <c r="W85" s="10">
        <v>0</v>
      </c>
      <c r="X85" s="10">
        <v>0</v>
      </c>
      <c r="Y85" s="10">
        <v>0</v>
      </c>
      <c r="Z85" s="10">
        <v>0</v>
      </c>
      <c r="AA85" s="10">
        <v>0</v>
      </c>
      <c r="AB85" s="10">
        <v>0</v>
      </c>
      <c r="AC85" s="10">
        <v>1</v>
      </c>
      <c r="AD85" s="10">
        <v>0</v>
      </c>
      <c r="AE85" s="10">
        <v>0</v>
      </c>
      <c r="AF85" s="10">
        <v>0</v>
      </c>
      <c r="AG85" s="10">
        <v>0</v>
      </c>
      <c r="AH85" s="10">
        <f t="shared" si="2"/>
        <v>7</v>
      </c>
      <c r="AI85" s="10">
        <f t="shared" si="3"/>
        <v>2</v>
      </c>
    </row>
    <row r="86" spans="1:35" ht="15" customHeight="1" x14ac:dyDescent="0.25">
      <c r="A86" s="15"/>
      <c r="B86" s="27" t="s">
        <v>82</v>
      </c>
      <c r="C86" s="18" t="s">
        <v>104</v>
      </c>
      <c r="D86" s="10">
        <v>81</v>
      </c>
      <c r="E86" s="10">
        <v>27</v>
      </c>
      <c r="F86" s="10">
        <v>0</v>
      </c>
      <c r="G86" s="10">
        <v>39</v>
      </c>
      <c r="H86" s="10">
        <v>44</v>
      </c>
      <c r="I86" s="10">
        <v>0</v>
      </c>
      <c r="J86" s="10">
        <v>47</v>
      </c>
      <c r="K86" s="10">
        <v>0</v>
      </c>
      <c r="L86" s="10">
        <v>39</v>
      </c>
      <c r="M86" s="10">
        <v>0</v>
      </c>
      <c r="N86" s="10">
        <v>18</v>
      </c>
      <c r="O86" s="10">
        <v>0</v>
      </c>
      <c r="P86" s="10">
        <v>0</v>
      </c>
      <c r="Q86" s="10">
        <v>41</v>
      </c>
      <c r="R86" s="10">
        <v>0</v>
      </c>
      <c r="S86" s="10">
        <v>0</v>
      </c>
      <c r="T86" s="10">
        <v>0</v>
      </c>
      <c r="U86" s="10">
        <v>0</v>
      </c>
      <c r="V86" s="10">
        <v>8</v>
      </c>
      <c r="W86" s="10">
        <v>8</v>
      </c>
      <c r="X86" s="10">
        <v>0</v>
      </c>
      <c r="Y86" s="10">
        <v>24</v>
      </c>
      <c r="Z86" s="10">
        <v>47</v>
      </c>
      <c r="AA86" s="10">
        <v>0</v>
      </c>
      <c r="AB86" s="10">
        <v>0</v>
      </c>
      <c r="AC86" s="10">
        <v>8</v>
      </c>
      <c r="AD86" s="10">
        <v>58</v>
      </c>
      <c r="AE86" s="10">
        <v>3</v>
      </c>
      <c r="AF86" s="10">
        <v>0</v>
      </c>
      <c r="AG86" s="10">
        <v>0</v>
      </c>
      <c r="AH86" s="10">
        <f t="shared" si="2"/>
        <v>342</v>
      </c>
      <c r="AI86" s="10">
        <f t="shared" si="3"/>
        <v>150</v>
      </c>
    </row>
    <row r="87" spans="1:35" x14ac:dyDescent="0.25">
      <c r="A87" s="19"/>
      <c r="B87" s="20"/>
      <c r="C87" s="21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</row>
    <row r="88" spans="1:35" x14ac:dyDescent="0.25">
      <c r="A88" s="19"/>
      <c r="B88" s="22" t="s">
        <v>105</v>
      </c>
      <c r="C88" s="23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</row>
    <row r="89" spans="1:35" x14ac:dyDescent="0.25">
      <c r="A89" s="19"/>
      <c r="B89" s="27" t="s">
        <v>82</v>
      </c>
      <c r="C89" s="24" t="s">
        <v>106</v>
      </c>
      <c r="D89" s="10">
        <v>0</v>
      </c>
      <c r="E89" s="10">
        <v>0</v>
      </c>
      <c r="F89" s="10">
        <v>0</v>
      </c>
      <c r="G89" s="10">
        <v>0</v>
      </c>
      <c r="H89" s="10">
        <v>0</v>
      </c>
      <c r="I89" s="10">
        <v>0</v>
      </c>
      <c r="J89" s="10">
        <v>0</v>
      </c>
      <c r="K89" s="10">
        <v>0</v>
      </c>
      <c r="L89" s="10">
        <v>0</v>
      </c>
      <c r="M89" s="10">
        <v>0</v>
      </c>
      <c r="N89" s="10">
        <v>0</v>
      </c>
      <c r="O89" s="10">
        <v>0</v>
      </c>
      <c r="P89" s="10">
        <v>0</v>
      </c>
      <c r="Q89" s="10">
        <v>0</v>
      </c>
      <c r="R89" s="10">
        <v>0</v>
      </c>
      <c r="S89" s="10">
        <v>0</v>
      </c>
      <c r="T89" s="10">
        <v>0</v>
      </c>
      <c r="U89" s="10">
        <v>0</v>
      </c>
      <c r="V89" s="10">
        <v>0</v>
      </c>
      <c r="W89" s="10">
        <v>0</v>
      </c>
      <c r="X89" s="10">
        <v>0</v>
      </c>
      <c r="Y89" s="10">
        <v>0</v>
      </c>
      <c r="Z89" s="10">
        <v>0</v>
      </c>
      <c r="AA89" s="10">
        <v>0</v>
      </c>
      <c r="AB89" s="10">
        <v>0</v>
      </c>
      <c r="AC89" s="10">
        <v>0</v>
      </c>
      <c r="AD89" s="10">
        <v>0</v>
      </c>
      <c r="AE89" s="10">
        <v>0</v>
      </c>
      <c r="AF89" s="10">
        <v>0</v>
      </c>
      <c r="AG89" s="10">
        <v>0</v>
      </c>
      <c r="AH89" s="10">
        <f t="shared" si="2"/>
        <v>0</v>
      </c>
      <c r="AI89" s="10">
        <f t="shared" si="3"/>
        <v>0</v>
      </c>
    </row>
    <row r="90" spans="1:35" x14ac:dyDescent="0.25">
      <c r="A90" s="19"/>
      <c r="B90" s="27" t="s">
        <v>82</v>
      </c>
      <c r="C90" s="24" t="s">
        <v>107</v>
      </c>
      <c r="D90" s="10">
        <v>0</v>
      </c>
      <c r="E90" s="10">
        <v>0</v>
      </c>
      <c r="F90" s="10">
        <v>0</v>
      </c>
      <c r="G90" s="10">
        <v>0</v>
      </c>
      <c r="H90" s="10">
        <v>0</v>
      </c>
      <c r="I90" s="10">
        <v>0</v>
      </c>
      <c r="J90" s="10">
        <v>0</v>
      </c>
      <c r="K90" s="10">
        <v>0</v>
      </c>
      <c r="L90" s="10">
        <v>0</v>
      </c>
      <c r="M90" s="10">
        <v>0</v>
      </c>
      <c r="N90" s="10">
        <v>0</v>
      </c>
      <c r="O90" s="10">
        <v>0</v>
      </c>
      <c r="P90" s="10">
        <v>0</v>
      </c>
      <c r="Q90" s="10">
        <v>0</v>
      </c>
      <c r="R90" s="10">
        <v>0</v>
      </c>
      <c r="S90" s="10">
        <v>0</v>
      </c>
      <c r="T90" s="10">
        <v>0</v>
      </c>
      <c r="U90" s="10">
        <v>0</v>
      </c>
      <c r="V90" s="10">
        <v>0</v>
      </c>
      <c r="W90" s="10">
        <v>0</v>
      </c>
      <c r="X90" s="10">
        <v>0</v>
      </c>
      <c r="Y90" s="10">
        <v>0</v>
      </c>
      <c r="Z90" s="10">
        <v>0</v>
      </c>
      <c r="AA90" s="10">
        <v>0</v>
      </c>
      <c r="AB90" s="10">
        <v>0</v>
      </c>
      <c r="AC90" s="10">
        <v>0</v>
      </c>
      <c r="AD90" s="10">
        <v>0</v>
      </c>
      <c r="AE90" s="10">
        <v>0</v>
      </c>
      <c r="AF90" s="10">
        <v>0</v>
      </c>
      <c r="AG90" s="10">
        <v>0</v>
      </c>
      <c r="AH90" s="10">
        <f t="shared" si="2"/>
        <v>0</v>
      </c>
      <c r="AI90" s="10">
        <f t="shared" si="3"/>
        <v>0</v>
      </c>
    </row>
    <row r="91" spans="1:35" x14ac:dyDescent="0.25">
      <c r="A91" s="19"/>
      <c r="B91" s="27" t="s">
        <v>82</v>
      </c>
      <c r="C91" s="24" t="s">
        <v>108</v>
      </c>
      <c r="D91" s="10">
        <v>0</v>
      </c>
      <c r="E91" s="10">
        <v>0</v>
      </c>
      <c r="F91" s="10">
        <v>0</v>
      </c>
      <c r="G91" s="10">
        <v>0</v>
      </c>
      <c r="H91" s="10">
        <v>0</v>
      </c>
      <c r="I91" s="10">
        <v>0</v>
      </c>
      <c r="J91" s="10">
        <v>0</v>
      </c>
      <c r="K91" s="10">
        <v>0</v>
      </c>
      <c r="L91" s="10">
        <v>0</v>
      </c>
      <c r="M91" s="10">
        <v>0</v>
      </c>
      <c r="N91" s="10">
        <v>0</v>
      </c>
      <c r="O91" s="10">
        <v>0</v>
      </c>
      <c r="P91" s="10">
        <v>0</v>
      </c>
      <c r="Q91" s="10">
        <v>0</v>
      </c>
      <c r="R91" s="10">
        <v>0</v>
      </c>
      <c r="S91" s="10">
        <v>0</v>
      </c>
      <c r="T91" s="10">
        <v>0</v>
      </c>
      <c r="U91" s="10">
        <v>0</v>
      </c>
      <c r="V91" s="10">
        <v>0</v>
      </c>
      <c r="W91" s="10">
        <v>0</v>
      </c>
      <c r="X91" s="10">
        <v>0</v>
      </c>
      <c r="Y91" s="10">
        <v>0</v>
      </c>
      <c r="Z91" s="10">
        <v>0</v>
      </c>
      <c r="AA91" s="10">
        <v>0</v>
      </c>
      <c r="AB91" s="10">
        <v>0</v>
      </c>
      <c r="AC91" s="10">
        <v>7</v>
      </c>
      <c r="AD91" s="10">
        <v>0</v>
      </c>
      <c r="AE91" s="10">
        <v>0</v>
      </c>
      <c r="AF91" s="10">
        <v>0</v>
      </c>
      <c r="AG91" s="10">
        <v>0</v>
      </c>
      <c r="AH91" s="10">
        <f t="shared" si="2"/>
        <v>0</v>
      </c>
      <c r="AI91" s="10">
        <f t="shared" si="3"/>
        <v>7</v>
      </c>
    </row>
    <row r="92" spans="1:35" x14ac:dyDescent="0.25">
      <c r="A92" s="19"/>
      <c r="B92" s="27" t="s">
        <v>82</v>
      </c>
      <c r="C92" s="24" t="s">
        <v>109</v>
      </c>
      <c r="D92" s="10">
        <v>0</v>
      </c>
      <c r="E92" s="10">
        <v>0</v>
      </c>
      <c r="F92" s="10">
        <v>0</v>
      </c>
      <c r="G92" s="10">
        <v>0</v>
      </c>
      <c r="H92" s="10">
        <v>0</v>
      </c>
      <c r="I92" s="10">
        <v>0</v>
      </c>
      <c r="J92" s="10">
        <v>0</v>
      </c>
      <c r="K92" s="10">
        <v>0</v>
      </c>
      <c r="L92" s="10">
        <v>0</v>
      </c>
      <c r="M92" s="10">
        <v>0</v>
      </c>
      <c r="N92" s="10">
        <v>0</v>
      </c>
      <c r="O92" s="10">
        <v>0</v>
      </c>
      <c r="P92" s="10">
        <v>0</v>
      </c>
      <c r="Q92" s="10">
        <v>0</v>
      </c>
      <c r="R92" s="10">
        <v>7</v>
      </c>
      <c r="S92" s="10">
        <v>0</v>
      </c>
      <c r="T92" s="10">
        <v>0</v>
      </c>
      <c r="U92" s="10">
        <v>0</v>
      </c>
      <c r="V92" s="10">
        <v>0</v>
      </c>
      <c r="W92" s="10">
        <v>0</v>
      </c>
      <c r="X92" s="10">
        <v>0</v>
      </c>
      <c r="Y92" s="10">
        <v>0</v>
      </c>
      <c r="Z92" s="10">
        <v>0</v>
      </c>
      <c r="AA92" s="10">
        <v>0</v>
      </c>
      <c r="AB92" s="10">
        <v>0</v>
      </c>
      <c r="AC92" s="10">
        <v>0</v>
      </c>
      <c r="AD92" s="10">
        <v>0</v>
      </c>
      <c r="AE92" s="10">
        <v>0</v>
      </c>
      <c r="AF92" s="10">
        <v>0</v>
      </c>
      <c r="AG92" s="10">
        <v>0</v>
      </c>
      <c r="AH92" s="10">
        <f t="shared" si="2"/>
        <v>7</v>
      </c>
      <c r="AI92" s="10">
        <f t="shared" si="3"/>
        <v>0</v>
      </c>
    </row>
    <row r="93" spans="1:35" x14ac:dyDescent="0.25">
      <c r="A93" s="19"/>
      <c r="B93" s="27" t="s">
        <v>82</v>
      </c>
      <c r="C93" s="24" t="s">
        <v>110</v>
      </c>
      <c r="D93" s="10">
        <v>110</v>
      </c>
      <c r="E93" s="10">
        <v>29</v>
      </c>
      <c r="F93" s="10">
        <v>0</v>
      </c>
      <c r="G93" s="10">
        <v>35</v>
      </c>
      <c r="H93" s="10">
        <v>46</v>
      </c>
      <c r="I93" s="10">
        <v>0</v>
      </c>
      <c r="J93" s="10">
        <v>1</v>
      </c>
      <c r="K93" s="10">
        <v>0</v>
      </c>
      <c r="L93" s="10">
        <v>36</v>
      </c>
      <c r="M93" s="10">
        <v>0</v>
      </c>
      <c r="N93" s="10">
        <v>0</v>
      </c>
      <c r="O93" s="10">
        <v>0</v>
      </c>
      <c r="P93" s="10">
        <v>0</v>
      </c>
      <c r="Q93" s="10">
        <v>17</v>
      </c>
      <c r="R93" s="10">
        <v>0</v>
      </c>
      <c r="S93" s="10">
        <v>0</v>
      </c>
      <c r="T93" s="10">
        <v>0</v>
      </c>
      <c r="U93" s="10">
        <v>0</v>
      </c>
      <c r="V93" s="10">
        <v>0</v>
      </c>
      <c r="W93" s="10">
        <v>0</v>
      </c>
      <c r="X93" s="10">
        <v>0</v>
      </c>
      <c r="Y93" s="10">
        <v>24</v>
      </c>
      <c r="Z93" s="10">
        <v>28</v>
      </c>
      <c r="AA93" s="10">
        <v>0</v>
      </c>
      <c r="AB93" s="10">
        <v>0</v>
      </c>
      <c r="AC93" s="10">
        <v>0</v>
      </c>
      <c r="AD93" s="10">
        <v>80</v>
      </c>
      <c r="AE93" s="10">
        <v>3</v>
      </c>
      <c r="AF93" s="10">
        <v>0</v>
      </c>
      <c r="AG93" s="10">
        <v>0</v>
      </c>
      <c r="AH93" s="10">
        <f t="shared" si="2"/>
        <v>301</v>
      </c>
      <c r="AI93" s="10">
        <f t="shared" si="3"/>
        <v>108</v>
      </c>
    </row>
    <row r="94" spans="1:35" x14ac:dyDescent="0.25">
      <c r="A94" s="19"/>
      <c r="B94" s="27" t="s">
        <v>82</v>
      </c>
      <c r="C94" s="24" t="s">
        <v>111</v>
      </c>
      <c r="D94" s="10">
        <v>0</v>
      </c>
      <c r="E94" s="10">
        <v>0</v>
      </c>
      <c r="F94" s="10">
        <v>0</v>
      </c>
      <c r="G94" s="10">
        <v>0</v>
      </c>
      <c r="H94" s="10">
        <v>0</v>
      </c>
      <c r="I94" s="10">
        <v>0</v>
      </c>
      <c r="J94" s="10">
        <v>0</v>
      </c>
      <c r="K94" s="10">
        <v>0</v>
      </c>
      <c r="L94" s="10">
        <v>0</v>
      </c>
      <c r="M94" s="10">
        <v>0</v>
      </c>
      <c r="N94" s="10">
        <v>0</v>
      </c>
      <c r="O94" s="10">
        <v>0</v>
      </c>
      <c r="P94" s="10">
        <v>0</v>
      </c>
      <c r="Q94" s="10">
        <v>0</v>
      </c>
      <c r="R94" s="10">
        <v>0</v>
      </c>
      <c r="S94" s="10">
        <v>0</v>
      </c>
      <c r="T94" s="10">
        <v>0</v>
      </c>
      <c r="U94" s="10">
        <v>0</v>
      </c>
      <c r="V94" s="10">
        <v>9</v>
      </c>
      <c r="W94" s="10">
        <v>8</v>
      </c>
      <c r="X94" s="10">
        <v>0</v>
      </c>
      <c r="Y94" s="10">
        <v>0</v>
      </c>
      <c r="Z94" s="10">
        <v>0</v>
      </c>
      <c r="AA94" s="10">
        <v>0</v>
      </c>
      <c r="AB94" s="10">
        <v>0</v>
      </c>
      <c r="AC94" s="10">
        <v>0</v>
      </c>
      <c r="AD94" s="10">
        <v>0</v>
      </c>
      <c r="AE94" s="10">
        <v>0</v>
      </c>
      <c r="AF94" s="10">
        <v>0</v>
      </c>
      <c r="AG94" s="10">
        <v>0</v>
      </c>
      <c r="AH94" s="10">
        <f t="shared" si="2"/>
        <v>9</v>
      </c>
      <c r="AI94" s="10">
        <f t="shared" si="3"/>
        <v>8</v>
      </c>
    </row>
    <row r="95" spans="1:35" x14ac:dyDescent="0.25">
      <c r="A95" s="19"/>
      <c r="B95" s="27" t="s">
        <v>82</v>
      </c>
      <c r="C95" s="24" t="s">
        <v>112</v>
      </c>
      <c r="D95" s="10">
        <v>0</v>
      </c>
      <c r="E95" s="10">
        <v>0</v>
      </c>
      <c r="F95" s="10">
        <v>0</v>
      </c>
      <c r="G95" s="10">
        <v>0</v>
      </c>
      <c r="H95" s="10">
        <v>0</v>
      </c>
      <c r="I95" s="10">
        <v>0</v>
      </c>
      <c r="J95" s="10">
        <v>0</v>
      </c>
      <c r="K95" s="10">
        <v>0</v>
      </c>
      <c r="L95" s="10">
        <v>0</v>
      </c>
      <c r="M95" s="10">
        <v>0</v>
      </c>
      <c r="N95" s="10">
        <v>0</v>
      </c>
      <c r="O95" s="10">
        <v>0</v>
      </c>
      <c r="P95" s="10">
        <v>0</v>
      </c>
      <c r="Q95" s="10">
        <v>0</v>
      </c>
      <c r="R95" s="10">
        <v>0</v>
      </c>
      <c r="S95" s="10">
        <v>0</v>
      </c>
      <c r="T95" s="10">
        <v>0</v>
      </c>
      <c r="U95" s="10">
        <v>0</v>
      </c>
      <c r="V95" s="10">
        <v>0</v>
      </c>
      <c r="W95" s="10">
        <v>0</v>
      </c>
      <c r="X95" s="10">
        <v>0</v>
      </c>
      <c r="Y95" s="10">
        <v>0</v>
      </c>
      <c r="Z95" s="10">
        <v>0</v>
      </c>
      <c r="AA95" s="10">
        <v>0</v>
      </c>
      <c r="AB95" s="10">
        <v>0</v>
      </c>
      <c r="AC95" s="10">
        <v>0</v>
      </c>
      <c r="AD95" s="10">
        <v>0</v>
      </c>
      <c r="AE95" s="10">
        <v>0</v>
      </c>
      <c r="AF95" s="10">
        <v>0</v>
      </c>
      <c r="AG95" s="10">
        <v>0</v>
      </c>
      <c r="AH95" s="10">
        <f t="shared" si="2"/>
        <v>0</v>
      </c>
      <c r="AI95" s="10">
        <f t="shared" si="3"/>
        <v>0</v>
      </c>
    </row>
    <row r="96" spans="1:35" x14ac:dyDescent="0.25">
      <c r="A96" s="19"/>
      <c r="B96" s="27" t="s">
        <v>82</v>
      </c>
      <c r="C96" s="24" t="s">
        <v>113</v>
      </c>
      <c r="D96" s="10">
        <v>0</v>
      </c>
      <c r="E96" s="10">
        <v>0</v>
      </c>
      <c r="F96" s="10">
        <v>0</v>
      </c>
      <c r="G96" s="10">
        <v>0</v>
      </c>
      <c r="H96" s="10">
        <v>1</v>
      </c>
      <c r="I96" s="10">
        <v>0</v>
      </c>
      <c r="J96" s="10">
        <v>0</v>
      </c>
      <c r="K96" s="10">
        <v>0</v>
      </c>
      <c r="L96" s="10">
        <v>0</v>
      </c>
      <c r="M96" s="10">
        <v>0</v>
      </c>
      <c r="N96" s="10">
        <v>0</v>
      </c>
      <c r="O96" s="10">
        <v>0</v>
      </c>
      <c r="P96" s="10">
        <v>0</v>
      </c>
      <c r="Q96" s="10">
        <v>0</v>
      </c>
      <c r="R96" s="10">
        <v>0</v>
      </c>
      <c r="S96" s="10">
        <v>0</v>
      </c>
      <c r="T96" s="10">
        <v>0</v>
      </c>
      <c r="U96" s="10">
        <v>0</v>
      </c>
      <c r="V96" s="10">
        <v>0</v>
      </c>
      <c r="W96" s="10">
        <v>0</v>
      </c>
      <c r="X96" s="10">
        <v>0</v>
      </c>
      <c r="Y96" s="10">
        <v>0</v>
      </c>
      <c r="Z96" s="10">
        <v>0</v>
      </c>
      <c r="AA96" s="10">
        <v>0</v>
      </c>
      <c r="AB96" s="10">
        <v>0</v>
      </c>
      <c r="AC96" s="10">
        <v>4</v>
      </c>
      <c r="AD96" s="10">
        <v>0</v>
      </c>
      <c r="AE96" s="10">
        <v>0</v>
      </c>
      <c r="AF96" s="10">
        <v>0</v>
      </c>
      <c r="AG96" s="10">
        <v>0</v>
      </c>
      <c r="AH96" s="10">
        <f t="shared" si="2"/>
        <v>1</v>
      </c>
      <c r="AI96" s="10">
        <f t="shared" si="3"/>
        <v>4</v>
      </c>
    </row>
    <row r="97" spans="1:35" x14ac:dyDescent="0.25">
      <c r="A97" s="19"/>
      <c r="B97" s="27" t="s">
        <v>82</v>
      </c>
      <c r="C97" s="24" t="s">
        <v>114</v>
      </c>
      <c r="D97" s="10">
        <v>0</v>
      </c>
      <c r="E97" s="10">
        <v>0</v>
      </c>
      <c r="F97" s="10">
        <v>0</v>
      </c>
      <c r="G97" s="10">
        <v>0</v>
      </c>
      <c r="H97" s="10">
        <v>0</v>
      </c>
      <c r="I97" s="10">
        <v>0</v>
      </c>
      <c r="J97" s="10">
        <v>0</v>
      </c>
      <c r="K97" s="10">
        <v>0</v>
      </c>
      <c r="L97" s="10">
        <v>0</v>
      </c>
      <c r="M97" s="10">
        <v>0</v>
      </c>
      <c r="N97" s="10">
        <v>0</v>
      </c>
      <c r="O97" s="10">
        <v>0</v>
      </c>
      <c r="P97" s="10">
        <v>0</v>
      </c>
      <c r="Q97" s="10">
        <v>0</v>
      </c>
      <c r="R97" s="10">
        <v>0</v>
      </c>
      <c r="S97" s="10">
        <v>0</v>
      </c>
      <c r="T97" s="10">
        <v>0</v>
      </c>
      <c r="U97" s="10">
        <v>0</v>
      </c>
      <c r="V97" s="10">
        <v>0</v>
      </c>
      <c r="W97" s="10">
        <v>0</v>
      </c>
      <c r="X97" s="10">
        <v>0</v>
      </c>
      <c r="Y97" s="10">
        <v>0</v>
      </c>
      <c r="Z97" s="10">
        <v>0</v>
      </c>
      <c r="AA97" s="10">
        <v>0</v>
      </c>
      <c r="AB97" s="10">
        <v>0</v>
      </c>
      <c r="AC97" s="10">
        <v>1</v>
      </c>
      <c r="AD97" s="10">
        <v>0</v>
      </c>
      <c r="AE97" s="10">
        <v>0</v>
      </c>
      <c r="AF97" s="10">
        <v>0</v>
      </c>
      <c r="AG97" s="10">
        <v>0</v>
      </c>
      <c r="AH97" s="10">
        <f t="shared" si="2"/>
        <v>0</v>
      </c>
      <c r="AI97" s="10">
        <f t="shared" si="3"/>
        <v>1</v>
      </c>
    </row>
    <row r="98" spans="1:35" x14ac:dyDescent="0.25">
      <c r="A98" s="19"/>
      <c r="B98" s="27" t="s">
        <v>82</v>
      </c>
      <c r="C98" s="24" t="s">
        <v>115</v>
      </c>
      <c r="D98" s="10">
        <v>0</v>
      </c>
      <c r="E98" s="10">
        <v>0</v>
      </c>
      <c r="F98" s="10">
        <v>0</v>
      </c>
      <c r="G98" s="10">
        <v>3</v>
      </c>
      <c r="H98" s="10">
        <v>8</v>
      </c>
      <c r="I98" s="10">
        <v>0</v>
      </c>
      <c r="J98" s="10">
        <v>53</v>
      </c>
      <c r="K98" s="10">
        <v>0</v>
      </c>
      <c r="L98" s="10">
        <v>3</v>
      </c>
      <c r="M98" s="10">
        <v>0</v>
      </c>
      <c r="N98" s="10">
        <v>33</v>
      </c>
      <c r="O98" s="10">
        <v>0</v>
      </c>
      <c r="P98" s="10">
        <v>0</v>
      </c>
      <c r="Q98" s="10">
        <v>25</v>
      </c>
      <c r="R98" s="10">
        <v>0</v>
      </c>
      <c r="S98" s="10">
        <v>0</v>
      </c>
      <c r="T98" s="10">
        <v>0</v>
      </c>
      <c r="U98" s="10">
        <v>0</v>
      </c>
      <c r="V98" s="10">
        <v>0</v>
      </c>
      <c r="W98" s="10">
        <v>0</v>
      </c>
      <c r="X98" s="10">
        <v>0</v>
      </c>
      <c r="Y98" s="10">
        <v>0</v>
      </c>
      <c r="Z98" s="10">
        <v>39</v>
      </c>
      <c r="AA98" s="10">
        <v>0</v>
      </c>
      <c r="AB98" s="10">
        <v>0</v>
      </c>
      <c r="AC98" s="10">
        <v>0</v>
      </c>
      <c r="AD98" s="10">
        <v>0</v>
      </c>
      <c r="AE98" s="10">
        <v>0</v>
      </c>
      <c r="AF98" s="10">
        <v>0</v>
      </c>
      <c r="AG98" s="10">
        <v>0</v>
      </c>
      <c r="AH98" s="10">
        <f t="shared" si="2"/>
        <v>136</v>
      </c>
      <c r="AI98" s="10">
        <f t="shared" si="3"/>
        <v>28</v>
      </c>
    </row>
    <row r="99" spans="1:35" x14ac:dyDescent="0.25">
      <c r="A99" s="19"/>
      <c r="B99" s="27" t="s">
        <v>82</v>
      </c>
      <c r="C99" s="24" t="s">
        <v>116</v>
      </c>
      <c r="D99" s="10">
        <v>1</v>
      </c>
      <c r="E99" s="10">
        <v>0</v>
      </c>
      <c r="F99" s="10">
        <v>0</v>
      </c>
      <c r="G99" s="10">
        <v>1</v>
      </c>
      <c r="H99" s="10">
        <v>1</v>
      </c>
      <c r="I99" s="10">
        <v>0</v>
      </c>
      <c r="J99" s="10">
        <v>0</v>
      </c>
      <c r="K99" s="10">
        <v>0</v>
      </c>
      <c r="L99" s="10">
        <v>0</v>
      </c>
      <c r="M99" s="10">
        <v>0</v>
      </c>
      <c r="N99" s="10">
        <v>0</v>
      </c>
      <c r="O99" s="10">
        <v>0</v>
      </c>
      <c r="P99" s="10">
        <v>0</v>
      </c>
      <c r="Q99" s="10">
        <v>0</v>
      </c>
      <c r="R99" s="10">
        <v>0</v>
      </c>
      <c r="S99" s="10">
        <v>0</v>
      </c>
      <c r="T99" s="10">
        <v>0</v>
      </c>
      <c r="U99" s="10">
        <v>0</v>
      </c>
      <c r="V99" s="10">
        <v>0</v>
      </c>
      <c r="W99" s="10">
        <v>0</v>
      </c>
      <c r="X99" s="10">
        <v>0</v>
      </c>
      <c r="Y99" s="10">
        <v>0</v>
      </c>
      <c r="Z99" s="10">
        <v>0</v>
      </c>
      <c r="AA99" s="10">
        <v>0</v>
      </c>
      <c r="AB99" s="10">
        <v>0</v>
      </c>
      <c r="AC99" s="10">
        <v>0</v>
      </c>
      <c r="AD99" s="10">
        <v>0</v>
      </c>
      <c r="AE99" s="10">
        <v>0</v>
      </c>
      <c r="AF99" s="10">
        <v>0</v>
      </c>
      <c r="AG99" s="10">
        <v>0</v>
      </c>
      <c r="AH99" s="10">
        <f t="shared" si="2"/>
        <v>2</v>
      </c>
      <c r="AI99" s="10">
        <f t="shared" si="3"/>
        <v>1</v>
      </c>
    </row>
    <row r="100" spans="1:35" x14ac:dyDescent="0.25">
      <c r="A100" s="19"/>
      <c r="B100" s="27" t="s">
        <v>82</v>
      </c>
      <c r="C100" s="24" t="s">
        <v>117</v>
      </c>
      <c r="D100" s="10">
        <v>0</v>
      </c>
      <c r="E100" s="10">
        <v>0</v>
      </c>
      <c r="F100" s="10">
        <v>0</v>
      </c>
      <c r="G100" s="10">
        <v>0</v>
      </c>
      <c r="H100" s="10">
        <v>0</v>
      </c>
      <c r="I100" s="10">
        <v>0</v>
      </c>
      <c r="J100" s="10">
        <v>0</v>
      </c>
      <c r="K100" s="10">
        <v>0</v>
      </c>
      <c r="L100" s="10">
        <v>0</v>
      </c>
      <c r="M100" s="10">
        <v>0</v>
      </c>
      <c r="N100" s="10">
        <v>3</v>
      </c>
      <c r="O100" s="10">
        <v>0</v>
      </c>
      <c r="P100" s="10">
        <v>0</v>
      </c>
      <c r="Q100" s="10">
        <v>0</v>
      </c>
      <c r="R100" s="10">
        <v>0</v>
      </c>
      <c r="S100" s="10">
        <v>0</v>
      </c>
      <c r="T100" s="10">
        <v>0</v>
      </c>
      <c r="U100" s="10">
        <v>0</v>
      </c>
      <c r="V100" s="10">
        <v>0</v>
      </c>
      <c r="W100" s="10">
        <v>0</v>
      </c>
      <c r="X100" s="10">
        <v>0</v>
      </c>
      <c r="Y100" s="10">
        <v>0</v>
      </c>
      <c r="Z100" s="10">
        <v>0</v>
      </c>
      <c r="AA100" s="10">
        <v>0</v>
      </c>
      <c r="AB100" s="10">
        <v>0</v>
      </c>
      <c r="AC100" s="10">
        <v>0</v>
      </c>
      <c r="AD100" s="10">
        <v>0</v>
      </c>
      <c r="AE100" s="10">
        <v>0</v>
      </c>
      <c r="AF100" s="10">
        <v>0</v>
      </c>
      <c r="AG100" s="10">
        <v>0</v>
      </c>
      <c r="AH100" s="10">
        <f t="shared" si="2"/>
        <v>3</v>
      </c>
      <c r="AI100" s="10">
        <f t="shared" si="3"/>
        <v>0</v>
      </c>
    </row>
    <row r="101" spans="1:35" x14ac:dyDescent="0.25">
      <c r="A101" s="19"/>
      <c r="B101" s="27" t="s">
        <v>82</v>
      </c>
      <c r="C101" s="24" t="s">
        <v>118</v>
      </c>
      <c r="D101" s="10">
        <v>3</v>
      </c>
      <c r="E101" s="10">
        <v>0</v>
      </c>
      <c r="F101" s="10">
        <v>0</v>
      </c>
      <c r="G101" s="10">
        <v>0</v>
      </c>
      <c r="H101" s="10">
        <v>0</v>
      </c>
      <c r="I101" s="10">
        <v>0</v>
      </c>
      <c r="J101" s="10">
        <v>0</v>
      </c>
      <c r="K101" s="10">
        <v>0</v>
      </c>
      <c r="L101" s="10">
        <v>0</v>
      </c>
      <c r="M101" s="10">
        <v>0</v>
      </c>
      <c r="N101" s="10">
        <v>0</v>
      </c>
      <c r="O101" s="10">
        <v>0</v>
      </c>
      <c r="P101" s="10">
        <v>0</v>
      </c>
      <c r="Q101" s="10">
        <v>0</v>
      </c>
      <c r="R101" s="10">
        <v>0</v>
      </c>
      <c r="S101" s="10">
        <v>0</v>
      </c>
      <c r="T101" s="10">
        <v>0</v>
      </c>
      <c r="U101" s="10">
        <v>0</v>
      </c>
      <c r="V101" s="10">
        <v>0</v>
      </c>
      <c r="W101" s="10">
        <v>0</v>
      </c>
      <c r="X101" s="10">
        <v>0</v>
      </c>
      <c r="Y101" s="10">
        <v>0</v>
      </c>
      <c r="Z101" s="10">
        <v>0</v>
      </c>
      <c r="AA101" s="10">
        <v>0</v>
      </c>
      <c r="AB101" s="10">
        <v>0</v>
      </c>
      <c r="AC101" s="10">
        <v>0</v>
      </c>
      <c r="AD101" s="10">
        <v>4</v>
      </c>
      <c r="AE101" s="10">
        <v>0</v>
      </c>
      <c r="AF101" s="10">
        <v>0</v>
      </c>
      <c r="AG101" s="10">
        <v>0</v>
      </c>
      <c r="AH101" s="10">
        <f t="shared" si="2"/>
        <v>7</v>
      </c>
      <c r="AI101" s="10">
        <f t="shared" si="3"/>
        <v>0</v>
      </c>
    </row>
    <row r="102" spans="1:35" x14ac:dyDescent="0.25">
      <c r="A102" s="19"/>
      <c r="B102" s="27" t="s">
        <v>82</v>
      </c>
      <c r="C102" s="23" t="s">
        <v>119</v>
      </c>
      <c r="D102" s="10">
        <v>2</v>
      </c>
      <c r="E102" s="10">
        <v>1</v>
      </c>
      <c r="F102" s="10">
        <v>0</v>
      </c>
      <c r="G102" s="10">
        <v>0</v>
      </c>
      <c r="H102" s="10">
        <v>0</v>
      </c>
      <c r="I102" s="10">
        <v>0</v>
      </c>
      <c r="J102" s="10">
        <v>0</v>
      </c>
      <c r="K102" s="10">
        <v>0</v>
      </c>
      <c r="L102" s="10">
        <v>0</v>
      </c>
      <c r="M102" s="10">
        <v>0</v>
      </c>
      <c r="N102" s="10">
        <v>0</v>
      </c>
      <c r="O102" s="10">
        <v>0</v>
      </c>
      <c r="P102" s="10">
        <v>0</v>
      </c>
      <c r="Q102" s="10">
        <v>0</v>
      </c>
      <c r="R102" s="10">
        <v>0</v>
      </c>
      <c r="S102" s="10">
        <v>0</v>
      </c>
      <c r="T102" s="10">
        <v>0</v>
      </c>
      <c r="U102" s="10">
        <v>0</v>
      </c>
      <c r="V102" s="10">
        <v>0</v>
      </c>
      <c r="W102" s="10">
        <v>0</v>
      </c>
      <c r="X102" s="10">
        <v>0</v>
      </c>
      <c r="Y102" s="10">
        <v>0</v>
      </c>
      <c r="Z102" s="10">
        <v>0</v>
      </c>
      <c r="AA102" s="10">
        <v>0</v>
      </c>
      <c r="AB102" s="10">
        <v>0</v>
      </c>
      <c r="AC102" s="10">
        <v>0</v>
      </c>
      <c r="AD102" s="10">
        <v>0</v>
      </c>
      <c r="AE102" s="10">
        <v>0</v>
      </c>
      <c r="AF102" s="10">
        <v>0</v>
      </c>
      <c r="AG102" s="10">
        <v>0</v>
      </c>
      <c r="AH102" s="10">
        <f t="shared" si="2"/>
        <v>2</v>
      </c>
      <c r="AI102" s="10">
        <f t="shared" si="3"/>
        <v>1</v>
      </c>
    </row>
    <row r="103" spans="1:35" x14ac:dyDescent="0.25">
      <c r="A103" s="19"/>
      <c r="B103" s="27"/>
      <c r="C103" s="23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</row>
    <row r="104" spans="1:35" x14ac:dyDescent="0.25">
      <c r="A104" s="19"/>
      <c r="B104" s="14" t="s">
        <v>120</v>
      </c>
      <c r="C104" s="23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</row>
    <row r="105" spans="1:35" x14ac:dyDescent="0.25">
      <c r="A105" s="19"/>
      <c r="B105" s="27" t="s">
        <v>82</v>
      </c>
      <c r="C105" s="23" t="s">
        <v>121</v>
      </c>
      <c r="D105" s="10">
        <v>3</v>
      </c>
      <c r="E105" s="10">
        <v>0</v>
      </c>
      <c r="F105" s="10">
        <v>0</v>
      </c>
      <c r="G105" s="10">
        <v>2</v>
      </c>
      <c r="H105" s="10">
        <v>0</v>
      </c>
      <c r="I105" s="10">
        <v>0</v>
      </c>
      <c r="J105" s="10">
        <v>2</v>
      </c>
      <c r="K105" s="10">
        <v>0</v>
      </c>
      <c r="L105" s="10">
        <v>2</v>
      </c>
      <c r="M105" s="10">
        <v>0</v>
      </c>
      <c r="N105" s="10">
        <v>4</v>
      </c>
      <c r="O105" s="10">
        <v>0</v>
      </c>
      <c r="P105" s="10">
        <v>0</v>
      </c>
      <c r="Q105" s="10">
        <v>0</v>
      </c>
      <c r="R105" s="10">
        <v>0</v>
      </c>
      <c r="S105" s="10">
        <v>0</v>
      </c>
      <c r="T105" s="10">
        <v>0</v>
      </c>
      <c r="U105" s="10">
        <v>0</v>
      </c>
      <c r="V105" s="10">
        <v>0</v>
      </c>
      <c r="W105" s="10">
        <v>0</v>
      </c>
      <c r="X105" s="10">
        <v>0</v>
      </c>
      <c r="Y105" s="10">
        <v>0</v>
      </c>
      <c r="Z105" s="10">
        <v>1</v>
      </c>
      <c r="AA105" s="10">
        <v>0</v>
      </c>
      <c r="AB105" s="10">
        <v>0</v>
      </c>
      <c r="AC105" s="10">
        <v>0</v>
      </c>
      <c r="AD105" s="10">
        <v>2</v>
      </c>
      <c r="AE105" s="10">
        <v>0</v>
      </c>
      <c r="AF105" s="10">
        <v>0</v>
      </c>
      <c r="AG105" s="10">
        <v>0</v>
      </c>
      <c r="AH105" s="10">
        <f t="shared" si="2"/>
        <v>14</v>
      </c>
      <c r="AI105" s="10">
        <f t="shared" si="3"/>
        <v>2</v>
      </c>
    </row>
    <row r="106" spans="1:35" x14ac:dyDescent="0.25">
      <c r="A106" s="19"/>
      <c r="B106" s="27" t="s">
        <v>82</v>
      </c>
      <c r="C106" s="23" t="s">
        <v>122</v>
      </c>
      <c r="D106" s="10">
        <v>111</v>
      </c>
      <c r="E106" s="10">
        <v>29</v>
      </c>
      <c r="F106" s="10">
        <v>0</v>
      </c>
      <c r="G106" s="10">
        <v>37</v>
      </c>
      <c r="H106" s="10">
        <v>56</v>
      </c>
      <c r="I106" s="10">
        <v>0</v>
      </c>
      <c r="J106" s="10">
        <v>49</v>
      </c>
      <c r="K106" s="10">
        <v>0</v>
      </c>
      <c r="L106" s="10">
        <v>19</v>
      </c>
      <c r="M106" s="10">
        <v>0</v>
      </c>
      <c r="N106" s="10">
        <v>29</v>
      </c>
      <c r="O106" s="10">
        <v>0</v>
      </c>
      <c r="P106" s="10">
        <v>0</v>
      </c>
      <c r="Q106" s="10">
        <v>30</v>
      </c>
      <c r="R106" s="10">
        <v>0</v>
      </c>
      <c r="S106" s="10">
        <v>0</v>
      </c>
      <c r="T106" s="10">
        <v>0</v>
      </c>
      <c r="U106" s="10">
        <v>0</v>
      </c>
      <c r="V106" s="10">
        <v>7</v>
      </c>
      <c r="W106" s="10">
        <v>8</v>
      </c>
      <c r="X106" s="10">
        <v>0</v>
      </c>
      <c r="Y106" s="10">
        <v>24</v>
      </c>
      <c r="Z106" s="10">
        <v>66</v>
      </c>
      <c r="AA106" s="10">
        <v>0</v>
      </c>
      <c r="AB106" s="10">
        <v>0</v>
      </c>
      <c r="AC106" s="10">
        <v>10</v>
      </c>
      <c r="AD106" s="10">
        <v>82</v>
      </c>
      <c r="AE106" s="10">
        <v>3</v>
      </c>
      <c r="AF106" s="10">
        <v>0</v>
      </c>
      <c r="AG106" s="10">
        <v>0</v>
      </c>
      <c r="AH106" s="10">
        <f t="shared" si="2"/>
        <v>419</v>
      </c>
      <c r="AI106" s="10">
        <f t="shared" si="3"/>
        <v>141</v>
      </c>
    </row>
    <row r="107" spans="1:35" x14ac:dyDescent="0.25">
      <c r="A107" s="19"/>
      <c r="B107" s="27" t="s">
        <v>82</v>
      </c>
      <c r="C107" s="23" t="s">
        <v>123</v>
      </c>
      <c r="D107" s="10">
        <v>0</v>
      </c>
      <c r="E107" s="10">
        <v>0</v>
      </c>
      <c r="F107" s="10">
        <v>0</v>
      </c>
      <c r="G107" s="10">
        <v>0</v>
      </c>
      <c r="H107" s="10">
        <v>0</v>
      </c>
      <c r="I107" s="10">
        <v>0</v>
      </c>
      <c r="J107" s="10">
        <v>0</v>
      </c>
      <c r="K107" s="10">
        <v>0</v>
      </c>
      <c r="L107" s="10">
        <v>1</v>
      </c>
      <c r="M107" s="10">
        <v>0</v>
      </c>
      <c r="N107" s="10">
        <v>1</v>
      </c>
      <c r="O107" s="10">
        <v>0</v>
      </c>
      <c r="P107" s="10">
        <v>0</v>
      </c>
      <c r="Q107" s="10">
        <v>2</v>
      </c>
      <c r="R107" s="10">
        <v>0</v>
      </c>
      <c r="S107" s="10">
        <v>0</v>
      </c>
      <c r="T107" s="10">
        <v>0</v>
      </c>
      <c r="U107" s="10">
        <v>0</v>
      </c>
      <c r="V107" s="10">
        <v>0</v>
      </c>
      <c r="W107" s="10">
        <v>0</v>
      </c>
      <c r="X107" s="10">
        <v>0</v>
      </c>
      <c r="Y107" s="10">
        <v>0</v>
      </c>
      <c r="Z107" s="10">
        <v>0</v>
      </c>
      <c r="AA107" s="10">
        <v>0</v>
      </c>
      <c r="AB107" s="10">
        <v>0</v>
      </c>
      <c r="AC107" s="10">
        <v>2</v>
      </c>
      <c r="AD107" s="10">
        <v>0</v>
      </c>
      <c r="AE107" s="10">
        <v>0</v>
      </c>
      <c r="AF107" s="10">
        <v>0</v>
      </c>
      <c r="AG107" s="10">
        <v>0</v>
      </c>
      <c r="AH107" s="10">
        <f t="shared" si="2"/>
        <v>2</v>
      </c>
      <c r="AI107" s="10">
        <f t="shared" si="3"/>
        <v>4</v>
      </c>
    </row>
    <row r="108" spans="1:35" x14ac:dyDescent="0.25">
      <c r="A108" s="19"/>
      <c r="B108" s="27" t="s">
        <v>82</v>
      </c>
      <c r="C108" s="23" t="s">
        <v>124</v>
      </c>
      <c r="D108" s="10">
        <v>0</v>
      </c>
      <c r="E108" s="10">
        <v>0</v>
      </c>
      <c r="F108" s="10">
        <v>0</v>
      </c>
      <c r="G108" s="10">
        <v>0</v>
      </c>
      <c r="H108" s="10">
        <v>0</v>
      </c>
      <c r="I108" s="10">
        <v>0</v>
      </c>
      <c r="J108" s="10">
        <v>0</v>
      </c>
      <c r="K108" s="10">
        <v>0</v>
      </c>
      <c r="L108" s="10">
        <v>0</v>
      </c>
      <c r="M108" s="10">
        <v>0</v>
      </c>
      <c r="N108" s="10">
        <v>0</v>
      </c>
      <c r="O108" s="10">
        <v>0</v>
      </c>
      <c r="P108" s="10">
        <v>0</v>
      </c>
      <c r="Q108" s="10">
        <v>0</v>
      </c>
      <c r="R108" s="10">
        <v>0</v>
      </c>
      <c r="S108" s="10">
        <v>0</v>
      </c>
      <c r="T108" s="10">
        <v>0</v>
      </c>
      <c r="U108" s="10">
        <v>0</v>
      </c>
      <c r="V108" s="10">
        <v>0</v>
      </c>
      <c r="W108" s="10">
        <v>0</v>
      </c>
      <c r="X108" s="10">
        <v>0</v>
      </c>
      <c r="Y108" s="10">
        <v>0</v>
      </c>
      <c r="Z108" s="10">
        <v>0</v>
      </c>
      <c r="AA108" s="10">
        <v>0</v>
      </c>
      <c r="AB108" s="10">
        <v>0</v>
      </c>
      <c r="AC108" s="10">
        <v>0</v>
      </c>
      <c r="AD108" s="10">
        <v>0</v>
      </c>
      <c r="AE108" s="10">
        <v>0</v>
      </c>
      <c r="AF108" s="10">
        <v>0</v>
      </c>
      <c r="AG108" s="10">
        <v>0</v>
      </c>
      <c r="AH108" s="10">
        <f t="shared" si="2"/>
        <v>0</v>
      </c>
      <c r="AI108" s="10">
        <f t="shared" si="3"/>
        <v>0</v>
      </c>
    </row>
    <row r="109" spans="1:35" x14ac:dyDescent="0.25">
      <c r="A109" s="19"/>
      <c r="B109" s="27" t="s">
        <v>82</v>
      </c>
      <c r="C109" s="23" t="s">
        <v>125</v>
      </c>
      <c r="D109" s="10">
        <v>0</v>
      </c>
      <c r="E109" s="10">
        <v>0</v>
      </c>
      <c r="F109" s="10">
        <v>0</v>
      </c>
      <c r="G109" s="10">
        <v>0</v>
      </c>
      <c r="H109" s="10">
        <v>0</v>
      </c>
      <c r="I109" s="10">
        <v>0</v>
      </c>
      <c r="J109" s="10">
        <v>3</v>
      </c>
      <c r="K109" s="10">
        <v>0</v>
      </c>
      <c r="L109" s="10">
        <v>7</v>
      </c>
      <c r="M109" s="10">
        <v>0</v>
      </c>
      <c r="N109" s="10">
        <v>2</v>
      </c>
      <c r="O109" s="10">
        <v>0</v>
      </c>
      <c r="P109" s="10">
        <v>0</v>
      </c>
      <c r="Q109" s="10">
        <v>4</v>
      </c>
      <c r="R109" s="10">
        <v>7</v>
      </c>
      <c r="S109" s="10">
        <v>0</v>
      </c>
      <c r="T109" s="10">
        <v>0</v>
      </c>
      <c r="U109" s="10">
        <v>0</v>
      </c>
      <c r="V109" s="10">
        <v>1</v>
      </c>
      <c r="W109" s="10">
        <v>0</v>
      </c>
      <c r="X109" s="10">
        <v>0</v>
      </c>
      <c r="Y109" s="10">
        <v>0</v>
      </c>
      <c r="Z109" s="10">
        <v>0</v>
      </c>
      <c r="AA109" s="10">
        <v>0</v>
      </c>
      <c r="AB109" s="10">
        <v>0</v>
      </c>
      <c r="AC109" s="10">
        <v>0</v>
      </c>
      <c r="AD109" s="10">
        <v>0</v>
      </c>
      <c r="AE109" s="10">
        <v>0</v>
      </c>
      <c r="AF109" s="10">
        <v>0</v>
      </c>
      <c r="AG109" s="10">
        <v>0</v>
      </c>
      <c r="AH109" s="10">
        <f t="shared" si="2"/>
        <v>20</v>
      </c>
      <c r="AI109" s="10">
        <f t="shared" si="3"/>
        <v>4</v>
      </c>
    </row>
    <row r="110" spans="1:35" x14ac:dyDescent="0.25">
      <c r="A110" s="19"/>
      <c r="B110" s="27" t="s">
        <v>82</v>
      </c>
      <c r="C110" s="23" t="s">
        <v>126</v>
      </c>
      <c r="D110" s="10">
        <v>0</v>
      </c>
      <c r="E110" s="10">
        <v>0</v>
      </c>
      <c r="F110" s="10">
        <v>0</v>
      </c>
      <c r="G110" s="10">
        <v>0</v>
      </c>
      <c r="H110" s="10">
        <v>0</v>
      </c>
      <c r="I110" s="10">
        <v>0</v>
      </c>
      <c r="J110" s="10">
        <v>0</v>
      </c>
      <c r="K110" s="10">
        <v>0</v>
      </c>
      <c r="L110" s="10">
        <v>5</v>
      </c>
      <c r="M110" s="10">
        <v>0</v>
      </c>
      <c r="N110" s="10">
        <v>0</v>
      </c>
      <c r="O110" s="10">
        <v>0</v>
      </c>
      <c r="P110" s="10">
        <v>0</v>
      </c>
      <c r="Q110" s="10">
        <v>0</v>
      </c>
      <c r="R110" s="10">
        <v>0</v>
      </c>
      <c r="S110" s="10">
        <v>0</v>
      </c>
      <c r="T110" s="10">
        <v>0</v>
      </c>
      <c r="U110" s="10">
        <v>0</v>
      </c>
      <c r="V110" s="10">
        <v>0</v>
      </c>
      <c r="W110" s="10">
        <v>0</v>
      </c>
      <c r="X110" s="10">
        <v>0</v>
      </c>
      <c r="Y110" s="10">
        <v>0</v>
      </c>
      <c r="Z110" s="10">
        <v>0</v>
      </c>
      <c r="AA110" s="10">
        <v>0</v>
      </c>
      <c r="AB110" s="10">
        <v>0</v>
      </c>
      <c r="AC110" s="10">
        <v>0</v>
      </c>
      <c r="AD110" s="10">
        <v>0</v>
      </c>
      <c r="AE110" s="10">
        <v>0</v>
      </c>
      <c r="AF110" s="10">
        <v>0</v>
      </c>
      <c r="AG110" s="10">
        <v>0</v>
      </c>
      <c r="AH110" s="10">
        <f t="shared" si="2"/>
        <v>5</v>
      </c>
      <c r="AI110" s="10">
        <f t="shared" si="3"/>
        <v>0</v>
      </c>
    </row>
    <row r="111" spans="1:35" x14ac:dyDescent="0.25">
      <c r="A111" s="19"/>
      <c r="B111" s="27" t="s">
        <v>82</v>
      </c>
      <c r="C111" s="23" t="s">
        <v>127</v>
      </c>
      <c r="D111" s="10">
        <v>0</v>
      </c>
      <c r="E111" s="10">
        <v>0</v>
      </c>
      <c r="F111" s="10">
        <v>0</v>
      </c>
      <c r="G111" s="10">
        <v>0</v>
      </c>
      <c r="H111" s="10">
        <v>0</v>
      </c>
      <c r="I111" s="10">
        <v>0</v>
      </c>
      <c r="J111" s="10">
        <v>0</v>
      </c>
      <c r="K111" s="10">
        <v>0</v>
      </c>
      <c r="L111" s="10">
        <v>5</v>
      </c>
      <c r="M111" s="10">
        <v>0</v>
      </c>
      <c r="N111" s="10">
        <v>0</v>
      </c>
      <c r="O111" s="10">
        <v>0</v>
      </c>
      <c r="P111" s="10">
        <v>0</v>
      </c>
      <c r="Q111" s="10">
        <v>6</v>
      </c>
      <c r="R111" s="10">
        <v>0</v>
      </c>
      <c r="S111" s="10">
        <v>0</v>
      </c>
      <c r="T111" s="10">
        <v>0</v>
      </c>
      <c r="U111" s="10">
        <v>0</v>
      </c>
      <c r="V111" s="10">
        <v>1</v>
      </c>
      <c r="W111" s="10">
        <v>0</v>
      </c>
      <c r="X111" s="10">
        <v>0</v>
      </c>
      <c r="Y111" s="10">
        <v>0</v>
      </c>
      <c r="Z111" s="10">
        <v>0</v>
      </c>
      <c r="AA111" s="10">
        <v>0</v>
      </c>
      <c r="AB111" s="10">
        <v>0</v>
      </c>
      <c r="AC111" s="10">
        <v>0</v>
      </c>
      <c r="AD111" s="10">
        <v>0</v>
      </c>
      <c r="AE111" s="10">
        <v>0</v>
      </c>
      <c r="AF111" s="10">
        <v>0</v>
      </c>
      <c r="AG111" s="10">
        <v>0</v>
      </c>
      <c r="AH111" s="10">
        <f t="shared" si="2"/>
        <v>6</v>
      </c>
      <c r="AI111" s="10">
        <f t="shared" si="3"/>
        <v>6</v>
      </c>
    </row>
    <row r="112" spans="1:35" x14ac:dyDescent="0.25">
      <c r="A112" s="19"/>
      <c r="B112" s="27" t="s">
        <v>82</v>
      </c>
      <c r="C112" s="23" t="s">
        <v>119</v>
      </c>
      <c r="D112" s="10">
        <v>2</v>
      </c>
      <c r="E112" s="10">
        <v>1</v>
      </c>
      <c r="F112" s="10">
        <v>0</v>
      </c>
      <c r="G112" s="10">
        <v>0</v>
      </c>
      <c r="H112" s="10">
        <v>0</v>
      </c>
      <c r="I112" s="10">
        <v>0</v>
      </c>
      <c r="J112" s="10">
        <v>0</v>
      </c>
      <c r="K112" s="10">
        <v>0</v>
      </c>
      <c r="L112" s="10">
        <v>0</v>
      </c>
      <c r="M112" s="10">
        <v>0</v>
      </c>
      <c r="N112" s="10">
        <v>0</v>
      </c>
      <c r="O112" s="10">
        <v>0</v>
      </c>
      <c r="P112" s="10">
        <v>6</v>
      </c>
      <c r="Q112" s="10">
        <v>6</v>
      </c>
      <c r="R112" s="10">
        <v>0</v>
      </c>
      <c r="S112" s="10">
        <v>0</v>
      </c>
      <c r="T112" s="10">
        <v>0</v>
      </c>
      <c r="U112" s="10">
        <v>0</v>
      </c>
      <c r="V112" s="10">
        <v>0</v>
      </c>
      <c r="W112" s="10">
        <v>0</v>
      </c>
      <c r="X112" s="10">
        <v>0</v>
      </c>
      <c r="Y112" s="10">
        <v>0</v>
      </c>
      <c r="Z112" s="10">
        <v>0</v>
      </c>
      <c r="AA112" s="10">
        <v>0</v>
      </c>
      <c r="AB112" s="10">
        <v>0</v>
      </c>
      <c r="AC112" s="10">
        <v>0</v>
      </c>
      <c r="AD112" s="10">
        <v>0</v>
      </c>
      <c r="AE112" s="10">
        <v>0</v>
      </c>
      <c r="AF112" s="10">
        <v>0</v>
      </c>
      <c r="AG112" s="10">
        <v>0</v>
      </c>
      <c r="AH112" s="10">
        <f t="shared" si="2"/>
        <v>8</v>
      </c>
      <c r="AI112" s="10">
        <f t="shared" si="3"/>
        <v>7</v>
      </c>
    </row>
    <row r="113" spans="1:35" x14ac:dyDescent="0.25">
      <c r="A113" s="19"/>
      <c r="B113" s="20"/>
      <c r="C113" s="21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</row>
    <row r="114" spans="1:35" x14ac:dyDescent="0.25">
      <c r="A114" s="11" t="s">
        <v>128</v>
      </c>
      <c r="B114" s="27" t="s">
        <v>129</v>
      </c>
      <c r="C114" s="18" t="s">
        <v>38</v>
      </c>
      <c r="D114" s="10">
        <v>286</v>
      </c>
      <c r="E114" s="10">
        <v>68</v>
      </c>
      <c r="F114" s="10">
        <v>0</v>
      </c>
      <c r="G114" s="10">
        <v>625</v>
      </c>
      <c r="H114" s="10">
        <v>1328</v>
      </c>
      <c r="I114" s="10">
        <v>0</v>
      </c>
      <c r="J114" s="10">
        <v>1214</v>
      </c>
      <c r="K114" s="10">
        <v>0</v>
      </c>
      <c r="L114" s="10">
        <v>1178</v>
      </c>
      <c r="M114" s="10">
        <v>0</v>
      </c>
      <c r="N114" s="10">
        <v>555</v>
      </c>
      <c r="O114" s="10">
        <v>0</v>
      </c>
      <c r="P114" s="10">
        <v>0</v>
      </c>
      <c r="Q114" s="10">
        <v>1234</v>
      </c>
      <c r="R114" s="10">
        <v>81</v>
      </c>
      <c r="S114" s="10">
        <v>0</v>
      </c>
      <c r="T114" s="10">
        <v>0</v>
      </c>
      <c r="U114" s="10">
        <v>0</v>
      </c>
      <c r="V114" s="10">
        <v>179</v>
      </c>
      <c r="W114" s="10">
        <v>229</v>
      </c>
      <c r="X114" s="10">
        <v>0</v>
      </c>
      <c r="Y114" s="10">
        <v>160</v>
      </c>
      <c r="Z114" s="10">
        <v>1076</v>
      </c>
      <c r="AA114" s="10">
        <v>0</v>
      </c>
      <c r="AB114" s="10">
        <v>0</v>
      </c>
      <c r="AC114" s="10">
        <v>237</v>
      </c>
      <c r="AD114" s="10">
        <v>562</v>
      </c>
      <c r="AE114" s="10">
        <v>21</v>
      </c>
      <c r="AF114" s="10">
        <v>0</v>
      </c>
      <c r="AG114" s="10">
        <v>0</v>
      </c>
      <c r="AH114" s="10">
        <f t="shared" si="2"/>
        <v>6459</v>
      </c>
      <c r="AI114" s="10">
        <f t="shared" si="3"/>
        <v>2574</v>
      </c>
    </row>
    <row r="115" spans="1:35" x14ac:dyDescent="0.25">
      <c r="A115" s="11" t="s">
        <v>130</v>
      </c>
      <c r="B115" s="27" t="s">
        <v>131</v>
      </c>
      <c r="C115" s="18" t="s">
        <v>132</v>
      </c>
      <c r="D115" s="82">
        <v>30</v>
      </c>
      <c r="E115" s="83"/>
      <c r="F115" s="82">
        <v>30</v>
      </c>
      <c r="G115" s="83"/>
      <c r="H115" s="82">
        <v>30</v>
      </c>
      <c r="I115" s="83"/>
      <c r="J115" s="82">
        <v>30</v>
      </c>
      <c r="K115" s="83"/>
      <c r="L115" s="82">
        <v>30</v>
      </c>
      <c r="M115" s="83"/>
      <c r="N115" s="82">
        <v>30</v>
      </c>
      <c r="O115" s="83"/>
      <c r="P115" s="82">
        <v>30</v>
      </c>
      <c r="Q115" s="83"/>
      <c r="R115" s="82">
        <v>30</v>
      </c>
      <c r="S115" s="83"/>
      <c r="T115" s="82">
        <v>30</v>
      </c>
      <c r="U115" s="83"/>
      <c r="V115" s="82">
        <v>30</v>
      </c>
      <c r="W115" s="83"/>
      <c r="X115" s="82">
        <v>30</v>
      </c>
      <c r="Y115" s="83"/>
      <c r="Z115" s="82">
        <v>30</v>
      </c>
      <c r="AA115" s="83"/>
      <c r="AB115" s="82">
        <v>30</v>
      </c>
      <c r="AC115" s="83"/>
      <c r="AD115" s="82">
        <v>30</v>
      </c>
      <c r="AE115" s="83"/>
      <c r="AF115" s="82">
        <v>30</v>
      </c>
      <c r="AG115" s="83"/>
      <c r="AH115" s="82">
        <v>30</v>
      </c>
      <c r="AI115" s="83"/>
    </row>
    <row r="116" spans="1:35" ht="25.5" x14ac:dyDescent="0.25">
      <c r="A116" s="11" t="s">
        <v>133</v>
      </c>
      <c r="B116" s="27" t="s">
        <v>134</v>
      </c>
      <c r="C116" s="18" t="s">
        <v>135</v>
      </c>
      <c r="D116" s="25">
        <f>D17</f>
        <v>108</v>
      </c>
      <c r="E116" s="26">
        <f>E17</f>
        <v>28</v>
      </c>
      <c r="F116" s="25">
        <f t="shared" ref="F116:AI116" si="4">F17</f>
        <v>0</v>
      </c>
      <c r="G116" s="26">
        <f t="shared" si="4"/>
        <v>14</v>
      </c>
      <c r="H116" s="25">
        <f t="shared" si="4"/>
        <v>26</v>
      </c>
      <c r="I116" s="26">
        <f t="shared" si="4"/>
        <v>0</v>
      </c>
      <c r="J116" s="25">
        <f t="shared" si="4"/>
        <v>19</v>
      </c>
      <c r="K116" s="26">
        <f t="shared" si="4"/>
        <v>0</v>
      </c>
      <c r="L116" s="25">
        <f t="shared" si="4"/>
        <v>2</v>
      </c>
      <c r="M116" s="26">
        <f t="shared" si="4"/>
        <v>0</v>
      </c>
      <c r="N116" s="25">
        <f t="shared" si="4"/>
        <v>18</v>
      </c>
      <c r="O116" s="26">
        <f t="shared" si="4"/>
        <v>0</v>
      </c>
      <c r="P116" s="25">
        <f t="shared" si="4"/>
        <v>0</v>
      </c>
      <c r="Q116" s="26">
        <f t="shared" si="4"/>
        <v>1</v>
      </c>
      <c r="R116" s="25">
        <f t="shared" si="4"/>
        <v>5</v>
      </c>
      <c r="S116" s="26">
        <f t="shared" si="4"/>
        <v>0</v>
      </c>
      <c r="T116" s="25">
        <f t="shared" si="4"/>
        <v>0</v>
      </c>
      <c r="U116" s="26">
        <f t="shared" si="4"/>
        <v>0</v>
      </c>
      <c r="V116" s="25">
        <f t="shared" si="4"/>
        <v>3</v>
      </c>
      <c r="W116" s="26">
        <f t="shared" si="4"/>
        <v>0</v>
      </c>
      <c r="X116" s="25">
        <f t="shared" si="4"/>
        <v>0</v>
      </c>
      <c r="Y116" s="26">
        <f t="shared" si="4"/>
        <v>21</v>
      </c>
      <c r="Z116" s="25">
        <f t="shared" si="4"/>
        <v>34</v>
      </c>
      <c r="AA116" s="26">
        <f t="shared" si="4"/>
        <v>0</v>
      </c>
      <c r="AB116" s="25">
        <f t="shared" si="4"/>
        <v>0</v>
      </c>
      <c r="AC116" s="26">
        <f t="shared" si="4"/>
        <v>3</v>
      </c>
      <c r="AD116" s="25">
        <f t="shared" si="4"/>
        <v>71</v>
      </c>
      <c r="AE116" s="26">
        <f t="shared" si="4"/>
        <v>3</v>
      </c>
      <c r="AF116" s="25">
        <f t="shared" si="4"/>
        <v>0</v>
      </c>
      <c r="AG116" s="26">
        <f t="shared" si="4"/>
        <v>0</v>
      </c>
      <c r="AH116" s="25">
        <f t="shared" si="4"/>
        <v>286</v>
      </c>
      <c r="AI116" s="26">
        <f t="shared" si="4"/>
        <v>70</v>
      </c>
    </row>
    <row r="117" spans="1:35" x14ac:dyDescent="0.25">
      <c r="A117" s="11" t="s">
        <v>136</v>
      </c>
      <c r="B117" s="84" t="s">
        <v>137</v>
      </c>
      <c r="C117" s="85"/>
      <c r="D117" s="86">
        <f>(D114+E114)/(D115*31)*100</f>
        <v>38.064516129032256</v>
      </c>
      <c r="E117" s="87"/>
      <c r="F117" s="86">
        <f>(F114+G114)/(F115*28)*100</f>
        <v>74.404761904761912</v>
      </c>
      <c r="G117" s="87"/>
      <c r="H117" s="86">
        <f>(H114+I114)/(H115*31)*100</f>
        <v>142.7956989247312</v>
      </c>
      <c r="I117" s="87"/>
      <c r="J117" s="86">
        <f>(J114+K114)/(J115*30)*100</f>
        <v>134.88888888888889</v>
      </c>
      <c r="K117" s="87"/>
      <c r="L117" s="86">
        <f>(L114+M114)/(L115*30)*100</f>
        <v>130.88888888888889</v>
      </c>
      <c r="M117" s="87"/>
      <c r="N117" s="86">
        <f>(N114+O114)/(N115*30)*100</f>
        <v>61.666666666666671</v>
      </c>
      <c r="O117" s="87"/>
      <c r="P117" s="86">
        <f>(P114+Q114)/(P115*30)*100</f>
        <v>137.11111111111111</v>
      </c>
      <c r="Q117" s="87"/>
      <c r="R117" s="86">
        <f>(R114+S114)/(R115*31)*100</f>
        <v>8.7096774193548381</v>
      </c>
      <c r="S117" s="87"/>
      <c r="T117" s="86">
        <f>(T114+U114)/(T115*30)*100</f>
        <v>0</v>
      </c>
      <c r="U117" s="87"/>
      <c r="V117" s="86">
        <f>(V114+W114)/(V115*31)*100</f>
        <v>43.870967741935488</v>
      </c>
      <c r="W117" s="87"/>
      <c r="X117" s="86">
        <f>(X114+Y114)/(X115*31)*100</f>
        <v>17.20430107526882</v>
      </c>
      <c r="Y117" s="87"/>
      <c r="Z117" s="86">
        <f>(Z114+AA114)/(Z115*30)*100</f>
        <v>119.55555555555554</v>
      </c>
      <c r="AA117" s="87"/>
      <c r="AB117" s="86">
        <f>(AB114+AC114)/(AB115*31)*100</f>
        <v>25.483870967741932</v>
      </c>
      <c r="AC117" s="87"/>
      <c r="AD117" s="86">
        <f>(AD114+AE114)/(AD115*30)*100</f>
        <v>64.777777777777771</v>
      </c>
      <c r="AE117" s="87"/>
      <c r="AF117" s="86">
        <f>(AF114+AG114)/(AF115*31)*100</f>
        <v>0</v>
      </c>
      <c r="AG117" s="87"/>
      <c r="AH117" s="86">
        <f>(AH114+AI114)/(AH115*365)*100</f>
        <v>82.493150684931507</v>
      </c>
      <c r="AI117" s="87"/>
    </row>
    <row r="118" spans="1:35" x14ac:dyDescent="0.25">
      <c r="A118" s="11" t="s">
        <v>138</v>
      </c>
      <c r="B118" s="84" t="s">
        <v>139</v>
      </c>
      <c r="C118" s="85"/>
      <c r="D118" s="86">
        <f>(D36+D37+E36+E37)/(D116+E116)</f>
        <v>1.4485294117647058</v>
      </c>
      <c r="E118" s="87"/>
      <c r="F118" s="86">
        <f>(F36+F37+G36+G37)/(F116+G116)</f>
        <v>28.857142857142858</v>
      </c>
      <c r="G118" s="87"/>
      <c r="H118" s="86">
        <f>(H36+H37+I36+I37)/(H116+I116)</f>
        <v>53.653846153846153</v>
      </c>
      <c r="I118" s="87"/>
      <c r="J118" s="86">
        <f>(J36+J37+K36+K37)/(J116+K116)</f>
        <v>52.368421052631582</v>
      </c>
      <c r="K118" s="87"/>
      <c r="L118" s="86">
        <f>(L36+L37+M36+M37)/(L116+M116)</f>
        <v>159</v>
      </c>
      <c r="M118" s="87"/>
      <c r="N118" s="86">
        <f>(N36+N37+O36+O37)/(N116+O116)</f>
        <v>25.555555555555557</v>
      </c>
      <c r="O118" s="87"/>
      <c r="P118" s="86">
        <f>(P36+P37+Q36+Q37)/(P116+Q116)</f>
        <v>28</v>
      </c>
      <c r="Q118" s="87"/>
      <c r="R118" s="86">
        <f>(R36+R37+S36+S37)/(R116+S116)</f>
        <v>0</v>
      </c>
      <c r="S118" s="87"/>
      <c r="T118" s="86" t="e">
        <f>(T36+T37+U36+U37)/(T116+U116)</f>
        <v>#DIV/0!</v>
      </c>
      <c r="U118" s="87"/>
      <c r="V118" s="86">
        <f>(V36+V37+W36+W37)/(V116+W116)</f>
        <v>46.666666666666664</v>
      </c>
      <c r="W118" s="87"/>
      <c r="X118" s="86">
        <f>(X36+X37+Y36+Y37)/(X116+Y116)</f>
        <v>6.4761904761904763</v>
      </c>
      <c r="Y118" s="87"/>
      <c r="Z118" s="86">
        <f>(Z36+Z37+AA36+AA37)/(Z116+AA116)</f>
        <v>29.441176470588236</v>
      </c>
      <c r="AA118" s="87"/>
      <c r="AB118" s="86">
        <f>(AB36+AB37+AC36+AC37)/(AB116+AC116)</f>
        <v>25.333333333333332</v>
      </c>
      <c r="AC118" s="87"/>
      <c r="AD118" s="86">
        <f>(AD36+AD37+AE36+AE37)/(AD116+AE116)</f>
        <v>6.3783783783783781</v>
      </c>
      <c r="AE118" s="87"/>
      <c r="AF118" s="86" t="e">
        <f>(AF36+AF37+AG36+AG37)/(AF116+AG116)</f>
        <v>#DIV/0!</v>
      </c>
      <c r="AG118" s="87"/>
      <c r="AH118" s="86">
        <f>(AH36+AH37+AI36+AI37)/(AH116+AI116)</f>
        <v>15.792134831460674</v>
      </c>
      <c r="AI118" s="87"/>
    </row>
    <row r="119" spans="1:35" x14ac:dyDescent="0.25">
      <c r="A119" s="11" t="s">
        <v>140</v>
      </c>
      <c r="B119" s="84" t="s">
        <v>141</v>
      </c>
      <c r="C119" s="85"/>
      <c r="D119" s="86">
        <f>((D115*31)-D114-E114)/(D116+E116)</f>
        <v>4.2352941176470589</v>
      </c>
      <c r="E119" s="87"/>
      <c r="F119" s="86">
        <f>((F115*28)-F114-G114)/(F116+G116)</f>
        <v>15.357142857142858</v>
      </c>
      <c r="G119" s="87"/>
      <c r="H119" s="86">
        <f>((H115*31)-H114-I114)/(H116+I116)</f>
        <v>-15.307692307692308</v>
      </c>
      <c r="I119" s="87"/>
      <c r="J119" s="86">
        <f>((J115*30)-J114-K114)/(J116+K116)</f>
        <v>-16.526315789473685</v>
      </c>
      <c r="K119" s="87"/>
      <c r="L119" s="86">
        <f>((L115*30)-L114-M114)/(L116+M116)</f>
        <v>-139</v>
      </c>
      <c r="M119" s="87"/>
      <c r="N119" s="86">
        <f>((N115*30)-N114-O114)/(N116+O116)</f>
        <v>19.166666666666668</v>
      </c>
      <c r="O119" s="87"/>
      <c r="P119" s="86">
        <f>((P115*30)-P114-Q114)/(P116+Q116)</f>
        <v>-334</v>
      </c>
      <c r="Q119" s="87"/>
      <c r="R119" s="86">
        <f>((R115*31)-R114-S114)/(R116+S116)</f>
        <v>169.8</v>
      </c>
      <c r="S119" s="87"/>
      <c r="T119" s="86" t="e">
        <f>((T115*30)-T114-U114)/(T116+U116)</f>
        <v>#DIV/0!</v>
      </c>
      <c r="U119" s="87"/>
      <c r="V119" s="86">
        <f>((V115*31)-V114-W114)/(V116+W116)</f>
        <v>174</v>
      </c>
      <c r="W119" s="87"/>
      <c r="X119" s="86">
        <f>((X115*31)-X114-Y114)/(X116+Y116)</f>
        <v>36.666666666666664</v>
      </c>
      <c r="Y119" s="87"/>
      <c r="Z119" s="86">
        <f>((Z115*30)-Z114-AA114)/(Z116+AA116)</f>
        <v>-5.1764705882352944</v>
      </c>
      <c r="AA119" s="87"/>
      <c r="AB119" s="86">
        <f>((AB115*31)-AB114-AC114)/(AB116+AC116)</f>
        <v>231</v>
      </c>
      <c r="AC119" s="87"/>
      <c r="AD119" s="86">
        <f>((AD115*30)-AD114-AE114)/(AD116+AE116)</f>
        <v>4.2837837837837842</v>
      </c>
      <c r="AE119" s="87"/>
      <c r="AF119" s="86" t="e">
        <f>((AF115*31)-AF114-AG114)/(AF116+AG116)</f>
        <v>#DIV/0!</v>
      </c>
      <c r="AG119" s="87"/>
      <c r="AH119" s="86">
        <f>((AH115*365)-AH114-AI114)/(AH116+AI116)</f>
        <v>5.3848314606741576</v>
      </c>
      <c r="AI119" s="87"/>
    </row>
    <row r="120" spans="1:35" x14ac:dyDescent="0.25">
      <c r="A120" s="11" t="s">
        <v>142</v>
      </c>
      <c r="B120" s="84" t="s">
        <v>143</v>
      </c>
      <c r="C120" s="85"/>
      <c r="D120" s="86">
        <f>(D116+E116)/D115</f>
        <v>4.5333333333333332</v>
      </c>
      <c r="E120" s="87"/>
      <c r="F120" s="86">
        <f>(F116+G116)/F115</f>
        <v>0.46666666666666667</v>
      </c>
      <c r="G120" s="87"/>
      <c r="H120" s="86">
        <f>(H116+I116)/H115</f>
        <v>0.8666666666666667</v>
      </c>
      <c r="I120" s="87"/>
      <c r="J120" s="86">
        <f>(J116+K116)/J115</f>
        <v>0.6333333333333333</v>
      </c>
      <c r="K120" s="87"/>
      <c r="L120" s="86">
        <f>(L116+M116)/L115</f>
        <v>6.6666666666666666E-2</v>
      </c>
      <c r="M120" s="87"/>
      <c r="N120" s="86">
        <f>(N116+O116)/N115</f>
        <v>0.6</v>
      </c>
      <c r="O120" s="87"/>
      <c r="P120" s="86">
        <f>(P116+Q116)/P115</f>
        <v>3.3333333333333333E-2</v>
      </c>
      <c r="Q120" s="87"/>
      <c r="R120" s="86">
        <f>(R116+S116)/R115</f>
        <v>0.16666666666666666</v>
      </c>
      <c r="S120" s="87"/>
      <c r="T120" s="86">
        <f>(T116+U116)/T115</f>
        <v>0</v>
      </c>
      <c r="U120" s="87"/>
      <c r="V120" s="86">
        <f>(V116+W116)/V115</f>
        <v>0.1</v>
      </c>
      <c r="W120" s="87"/>
      <c r="X120" s="86">
        <f>(X116+Y116)/X115</f>
        <v>0.7</v>
      </c>
      <c r="Y120" s="87"/>
      <c r="Z120" s="86">
        <f>(Z116+AA116)/Z115</f>
        <v>1.1333333333333333</v>
      </c>
      <c r="AA120" s="87"/>
      <c r="AB120" s="86">
        <f>(AB116+AC116)/AB115</f>
        <v>0.1</v>
      </c>
      <c r="AC120" s="87"/>
      <c r="AD120" s="86">
        <f>(AD116+AE116)/AD115</f>
        <v>2.4666666666666668</v>
      </c>
      <c r="AE120" s="87"/>
      <c r="AF120" s="86">
        <f>(AF116+AG116)/AF115</f>
        <v>0</v>
      </c>
      <c r="AG120" s="87"/>
      <c r="AH120" s="86">
        <f>(AH116+AI116)/AH115/12</f>
        <v>0.98888888888888893</v>
      </c>
      <c r="AI120" s="87"/>
    </row>
  </sheetData>
  <mergeCells count="104">
    <mergeCell ref="A1:AI2"/>
    <mergeCell ref="A5:A7"/>
    <mergeCell ref="B5:C7"/>
    <mergeCell ref="D5:AG5"/>
    <mergeCell ref="AH5:AI6"/>
    <mergeCell ref="D6:E6"/>
    <mergeCell ref="F6:G6"/>
    <mergeCell ref="H6:I6"/>
    <mergeCell ref="J6:K6"/>
    <mergeCell ref="L6:M6"/>
    <mergeCell ref="Z6:AA6"/>
    <mergeCell ref="AB6:AC6"/>
    <mergeCell ref="AD6:AE6"/>
    <mergeCell ref="AF6:AG6"/>
    <mergeCell ref="D115:E115"/>
    <mergeCell ref="F115:G115"/>
    <mergeCell ref="H115:I115"/>
    <mergeCell ref="J115:K115"/>
    <mergeCell ref="L115:M115"/>
    <mergeCell ref="N115:O115"/>
    <mergeCell ref="N6:O6"/>
    <mergeCell ref="P6:Q6"/>
    <mergeCell ref="R6:S6"/>
    <mergeCell ref="T6:U6"/>
    <mergeCell ref="V6:W6"/>
    <mergeCell ref="X6:Y6"/>
    <mergeCell ref="AB115:AC115"/>
    <mergeCell ref="AD115:AE115"/>
    <mergeCell ref="AF115:AG115"/>
    <mergeCell ref="AH115:AI115"/>
    <mergeCell ref="B117:C117"/>
    <mergeCell ref="D117:E117"/>
    <mergeCell ref="F117:G117"/>
    <mergeCell ref="H117:I117"/>
    <mergeCell ref="J117:K117"/>
    <mergeCell ref="L117:M117"/>
    <mergeCell ref="P115:Q115"/>
    <mergeCell ref="R115:S115"/>
    <mergeCell ref="T115:U115"/>
    <mergeCell ref="V115:W115"/>
    <mergeCell ref="X115:Y115"/>
    <mergeCell ref="Z115:AA115"/>
    <mergeCell ref="Z117:AA117"/>
    <mergeCell ref="AB117:AC117"/>
    <mergeCell ref="AD117:AE117"/>
    <mergeCell ref="AF117:AG117"/>
    <mergeCell ref="AH117:AI117"/>
    <mergeCell ref="B118:C118"/>
    <mergeCell ref="D118:E118"/>
    <mergeCell ref="F118:G118"/>
    <mergeCell ref="H118:I118"/>
    <mergeCell ref="J118:K118"/>
    <mergeCell ref="N117:O117"/>
    <mergeCell ref="P117:Q117"/>
    <mergeCell ref="R117:S117"/>
    <mergeCell ref="T117:U117"/>
    <mergeCell ref="V117:W117"/>
    <mergeCell ref="X117:Y117"/>
    <mergeCell ref="X118:Y118"/>
    <mergeCell ref="Z118:AA118"/>
    <mergeCell ref="AB118:AC118"/>
    <mergeCell ref="AD118:AE118"/>
    <mergeCell ref="AF118:AG118"/>
    <mergeCell ref="AH118:AI118"/>
    <mergeCell ref="L118:M118"/>
    <mergeCell ref="N118:O118"/>
    <mergeCell ref="P118:Q118"/>
    <mergeCell ref="R118:S118"/>
    <mergeCell ref="T118:U118"/>
    <mergeCell ref="V118:W118"/>
    <mergeCell ref="Z119:AA119"/>
    <mergeCell ref="AB119:AC119"/>
    <mergeCell ref="AD119:AE119"/>
    <mergeCell ref="AF119:AG119"/>
    <mergeCell ref="AH119:AI119"/>
    <mergeCell ref="B120:C120"/>
    <mergeCell ref="D120:E120"/>
    <mergeCell ref="F120:G120"/>
    <mergeCell ref="H120:I120"/>
    <mergeCell ref="J120:K120"/>
    <mergeCell ref="N119:O119"/>
    <mergeCell ref="P119:Q119"/>
    <mergeCell ref="R119:S119"/>
    <mergeCell ref="T119:U119"/>
    <mergeCell ref="V119:W119"/>
    <mergeCell ref="X119:Y119"/>
    <mergeCell ref="B119:C119"/>
    <mergeCell ref="D119:E119"/>
    <mergeCell ref="F119:G119"/>
    <mergeCell ref="H119:I119"/>
    <mergeCell ref="J119:K119"/>
    <mergeCell ref="L119:M119"/>
    <mergeCell ref="X120:Y120"/>
    <mergeCell ref="Z120:AA120"/>
    <mergeCell ref="AB120:AC120"/>
    <mergeCell ref="AD120:AE120"/>
    <mergeCell ref="AF120:AG120"/>
    <mergeCell ref="AH120:AI120"/>
    <mergeCell ref="L120:M120"/>
    <mergeCell ref="N120:O120"/>
    <mergeCell ref="P120:Q120"/>
    <mergeCell ref="R120:S120"/>
    <mergeCell ref="T120:U120"/>
    <mergeCell ref="V120:W120"/>
  </mergeCells>
  <pageMargins left="0.7" right="0.7" top="0.75" bottom="0.75" header="0.3" footer="0.3"/>
  <pageSetup paperSize="9" orientation="portrait" horizontalDpi="4294967293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D121"/>
  <sheetViews>
    <sheetView view="pageBreakPreview" zoomScaleSheetLayoutView="100" workbookViewId="0">
      <pane xSplit="4" ySplit="5" topLeftCell="E108" activePane="bottomRight" state="frozen"/>
      <selection pane="topRight" activeCell="E1" sqref="E1"/>
      <selection pane="bottomLeft" activeCell="A6" sqref="A6"/>
      <selection pane="bottomRight" activeCell="AB122" sqref="AB122"/>
    </sheetView>
  </sheetViews>
  <sheetFormatPr defaultRowHeight="15" x14ac:dyDescent="0.25"/>
  <cols>
    <col min="1" max="1" width="2.28515625" customWidth="1"/>
    <col min="2" max="2" width="4.28515625" style="54" customWidth="1"/>
    <col min="3" max="3" width="4.28515625" customWidth="1"/>
    <col min="4" max="4" width="21.5703125" customWidth="1"/>
    <col min="5" max="28" width="5.42578125" customWidth="1"/>
    <col min="29" max="30" width="6.140625" customWidth="1"/>
  </cols>
  <sheetData>
    <row r="1" spans="2:30" s="28" customFormat="1" ht="15" customHeight="1" x14ac:dyDescent="0.25">
      <c r="B1" s="117" t="s">
        <v>159</v>
      </c>
      <c r="C1" s="117"/>
      <c r="D1" s="117"/>
      <c r="E1" s="117"/>
      <c r="F1" s="117"/>
      <c r="G1" s="117"/>
      <c r="H1" s="117"/>
      <c r="I1" s="117"/>
      <c r="J1" s="117"/>
      <c r="K1" s="117"/>
      <c r="L1" s="117"/>
      <c r="M1" s="117"/>
      <c r="N1" s="117"/>
      <c r="O1" s="117"/>
      <c r="P1" s="117"/>
      <c r="Q1" s="117"/>
      <c r="R1" s="117"/>
      <c r="S1" s="117"/>
      <c r="T1" s="117"/>
      <c r="U1" s="117"/>
      <c r="V1" s="117"/>
      <c r="W1" s="117"/>
      <c r="X1" s="117"/>
      <c r="Y1" s="117"/>
      <c r="Z1" s="117"/>
      <c r="AA1" s="117"/>
      <c r="AB1" s="117"/>
      <c r="AC1" s="117"/>
      <c r="AD1" s="117"/>
    </row>
    <row r="2" spans="2:30" s="28" customFormat="1" ht="9" customHeight="1" x14ac:dyDescent="0.25"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29"/>
      <c r="AA2" s="29"/>
      <c r="AB2" s="29"/>
      <c r="AC2" s="29"/>
      <c r="AD2" s="29"/>
    </row>
    <row r="3" spans="2:30" s="28" customFormat="1" ht="15.75" customHeight="1" x14ac:dyDescent="0.3">
      <c r="B3" s="118" t="s">
        <v>3</v>
      </c>
      <c r="C3" s="121" t="s">
        <v>4</v>
      </c>
      <c r="D3" s="122"/>
      <c r="E3" s="127" t="s">
        <v>183</v>
      </c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  <c r="W3" s="128"/>
      <c r="X3" s="128"/>
      <c r="Y3" s="128"/>
      <c r="Z3" s="128"/>
      <c r="AA3" s="128"/>
      <c r="AB3" s="128"/>
      <c r="AC3" s="129" t="s">
        <v>6</v>
      </c>
      <c r="AD3" s="129"/>
    </row>
    <row r="4" spans="2:30" s="28" customFormat="1" x14ac:dyDescent="0.25">
      <c r="B4" s="119"/>
      <c r="C4" s="123"/>
      <c r="D4" s="124"/>
      <c r="E4" s="114" t="s">
        <v>160</v>
      </c>
      <c r="F4" s="116"/>
      <c r="G4" s="114" t="s">
        <v>161</v>
      </c>
      <c r="H4" s="116"/>
      <c r="I4" s="130" t="s">
        <v>162</v>
      </c>
      <c r="J4" s="131"/>
      <c r="K4" s="114" t="s">
        <v>163</v>
      </c>
      <c r="L4" s="116"/>
      <c r="M4" s="114" t="s">
        <v>164</v>
      </c>
      <c r="N4" s="116"/>
      <c r="O4" s="114" t="s">
        <v>165</v>
      </c>
      <c r="P4" s="116"/>
      <c r="Q4" s="114" t="s">
        <v>166</v>
      </c>
      <c r="R4" s="116"/>
      <c r="S4" s="114" t="s">
        <v>167</v>
      </c>
      <c r="T4" s="116"/>
      <c r="U4" s="114" t="s">
        <v>168</v>
      </c>
      <c r="V4" s="116"/>
      <c r="W4" s="114" t="s">
        <v>169</v>
      </c>
      <c r="X4" s="116"/>
      <c r="Y4" s="114" t="s">
        <v>170</v>
      </c>
      <c r="Z4" s="116"/>
      <c r="AA4" s="114" t="s">
        <v>171</v>
      </c>
      <c r="AB4" s="115"/>
      <c r="AC4" s="129"/>
      <c r="AD4" s="129"/>
    </row>
    <row r="5" spans="2:30" s="28" customFormat="1" ht="13.5" customHeight="1" thickBot="1" x14ac:dyDescent="0.3">
      <c r="B5" s="120"/>
      <c r="C5" s="125"/>
      <c r="D5" s="126"/>
      <c r="E5" s="30" t="s">
        <v>7</v>
      </c>
      <c r="F5" s="31" t="s">
        <v>8</v>
      </c>
      <c r="G5" s="30" t="s">
        <v>7</v>
      </c>
      <c r="H5" s="31" t="s">
        <v>8</v>
      </c>
      <c r="I5" s="30" t="s">
        <v>7</v>
      </c>
      <c r="J5" s="31" t="s">
        <v>8</v>
      </c>
      <c r="K5" s="30" t="s">
        <v>7</v>
      </c>
      <c r="L5" s="31" t="s">
        <v>8</v>
      </c>
      <c r="M5" s="30" t="s">
        <v>7</v>
      </c>
      <c r="N5" s="31" t="s">
        <v>8</v>
      </c>
      <c r="O5" s="30" t="s">
        <v>7</v>
      </c>
      <c r="P5" s="31" t="s">
        <v>8</v>
      </c>
      <c r="Q5" s="30" t="s">
        <v>7</v>
      </c>
      <c r="R5" s="31" t="s">
        <v>8</v>
      </c>
      <c r="S5" s="30" t="s">
        <v>7</v>
      </c>
      <c r="T5" s="31" t="s">
        <v>8</v>
      </c>
      <c r="U5" s="30" t="s">
        <v>7</v>
      </c>
      <c r="V5" s="31" t="s">
        <v>8</v>
      </c>
      <c r="W5" s="30" t="s">
        <v>7</v>
      </c>
      <c r="X5" s="31" t="s">
        <v>8</v>
      </c>
      <c r="Y5" s="30" t="s">
        <v>7</v>
      </c>
      <c r="Z5" s="31" t="s">
        <v>8</v>
      </c>
      <c r="AA5" s="30" t="s">
        <v>7</v>
      </c>
      <c r="AB5" s="31" t="s">
        <v>8</v>
      </c>
      <c r="AC5" s="30" t="s">
        <v>7</v>
      </c>
      <c r="AD5" s="31" t="s">
        <v>8</v>
      </c>
    </row>
    <row r="6" spans="2:30" s="28" customFormat="1" ht="16.5" customHeight="1" thickTop="1" x14ac:dyDescent="0.25">
      <c r="B6" s="32" t="s">
        <v>9</v>
      </c>
      <c r="C6" s="33" t="s">
        <v>10</v>
      </c>
      <c r="D6" s="34"/>
      <c r="E6" s="35">
        <v>419</v>
      </c>
      <c r="F6" s="35">
        <v>250</v>
      </c>
      <c r="G6" s="35">
        <v>435</v>
      </c>
      <c r="H6" s="35">
        <v>152</v>
      </c>
      <c r="I6" s="35">
        <v>430</v>
      </c>
      <c r="J6" s="35">
        <v>207</v>
      </c>
      <c r="K6" s="35">
        <v>483</v>
      </c>
      <c r="L6" s="35">
        <v>200</v>
      </c>
      <c r="M6" s="35">
        <v>434</v>
      </c>
      <c r="N6" s="35">
        <v>170</v>
      </c>
      <c r="O6" s="35">
        <v>372</v>
      </c>
      <c r="P6" s="35">
        <v>147</v>
      </c>
      <c r="Q6" s="35">
        <v>403</v>
      </c>
      <c r="R6" s="35">
        <v>177</v>
      </c>
      <c r="S6" s="35">
        <v>425</v>
      </c>
      <c r="T6" s="35">
        <v>175</v>
      </c>
      <c r="U6" s="35">
        <v>464</v>
      </c>
      <c r="V6" s="35">
        <v>166</v>
      </c>
      <c r="W6" s="35">
        <v>457</v>
      </c>
      <c r="X6" s="35">
        <v>176</v>
      </c>
      <c r="Y6" s="35">
        <v>484</v>
      </c>
      <c r="Z6" s="35">
        <v>192</v>
      </c>
      <c r="AA6" s="35">
        <v>468</v>
      </c>
      <c r="AB6" s="35">
        <v>158</v>
      </c>
      <c r="AC6" s="36">
        <f>SUMIF($E$5:$AB$5,"L",E6:AB6)</f>
        <v>5274</v>
      </c>
      <c r="AD6" s="36">
        <f>SUMIF($E$5:$AB$5,"P",E6:AB6)</f>
        <v>2170</v>
      </c>
    </row>
    <row r="7" spans="2:30" s="28" customFormat="1" ht="16.5" customHeight="1" x14ac:dyDescent="0.25">
      <c r="B7" s="37"/>
      <c r="C7" s="38"/>
      <c r="D7" s="39"/>
      <c r="E7" s="40"/>
      <c r="F7" s="40"/>
      <c r="G7" s="40"/>
      <c r="H7" s="40"/>
      <c r="I7" s="40"/>
      <c r="J7" s="40"/>
      <c r="K7" s="40"/>
      <c r="L7" s="40"/>
      <c r="M7" s="40"/>
      <c r="N7" s="40"/>
      <c r="O7" s="40"/>
      <c r="P7" s="40"/>
      <c r="Q7" s="40"/>
      <c r="R7" s="40"/>
      <c r="S7" s="40"/>
      <c r="T7" s="40"/>
      <c r="U7" s="40"/>
      <c r="V7" s="40"/>
      <c r="W7" s="40"/>
      <c r="X7" s="40"/>
      <c r="Y7" s="40"/>
      <c r="Z7" s="40"/>
      <c r="AA7" s="40"/>
      <c r="AB7" s="40"/>
      <c r="AC7" s="41"/>
      <c r="AD7" s="41"/>
    </row>
    <row r="8" spans="2:30" s="28" customFormat="1" ht="16.5" customHeight="1" x14ac:dyDescent="0.25">
      <c r="B8" s="37" t="s">
        <v>11</v>
      </c>
      <c r="C8" s="38" t="s">
        <v>12</v>
      </c>
      <c r="D8" s="39"/>
      <c r="E8" s="40">
        <v>178</v>
      </c>
      <c r="F8" s="40">
        <v>81</v>
      </c>
      <c r="G8" s="40">
        <v>137</v>
      </c>
      <c r="H8" s="40">
        <v>69</v>
      </c>
      <c r="I8" s="40">
        <v>145</v>
      </c>
      <c r="J8" s="40">
        <v>81</v>
      </c>
      <c r="K8" s="40">
        <v>166</v>
      </c>
      <c r="L8" s="40">
        <v>71</v>
      </c>
      <c r="M8" s="40">
        <v>173</v>
      </c>
      <c r="N8" s="40">
        <v>132</v>
      </c>
      <c r="O8" s="40">
        <v>161</v>
      </c>
      <c r="P8" s="40">
        <v>117</v>
      </c>
      <c r="Q8" s="40">
        <v>154</v>
      </c>
      <c r="R8" s="40">
        <v>129</v>
      </c>
      <c r="S8" s="40">
        <v>178</v>
      </c>
      <c r="T8" s="40">
        <v>138</v>
      </c>
      <c r="U8" s="40">
        <v>203</v>
      </c>
      <c r="V8" s="40">
        <v>106</v>
      </c>
      <c r="W8" s="40">
        <v>204</v>
      </c>
      <c r="X8" s="40">
        <v>127</v>
      </c>
      <c r="Y8" s="40">
        <v>206</v>
      </c>
      <c r="Z8" s="40">
        <v>136</v>
      </c>
      <c r="AA8" s="40">
        <v>193</v>
      </c>
      <c r="AB8" s="40">
        <v>122</v>
      </c>
      <c r="AC8" s="41">
        <f t="shared" ref="AC8:AC68" si="0">SUMIF($E$5:$AB$5,"L",E8:AB8)</f>
        <v>2098</v>
      </c>
      <c r="AD8" s="41">
        <f t="shared" ref="AD8:AD68" si="1">SUMIF($E$5:$AB$5,"P",E8:AB8)</f>
        <v>1309</v>
      </c>
    </row>
    <row r="9" spans="2:30" s="28" customFormat="1" ht="16.5" customHeight="1" x14ac:dyDescent="0.25">
      <c r="B9" s="37"/>
      <c r="C9" s="38"/>
      <c r="D9" s="39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40"/>
      <c r="Q9" s="40"/>
      <c r="R9" s="40"/>
      <c r="S9" s="40"/>
      <c r="T9" s="40"/>
      <c r="U9" s="40"/>
      <c r="V9" s="40"/>
      <c r="W9" s="40"/>
      <c r="X9" s="40"/>
      <c r="Y9" s="40"/>
      <c r="Z9" s="40"/>
      <c r="AA9" s="40"/>
      <c r="AB9" s="40"/>
      <c r="AC9" s="41"/>
      <c r="AD9" s="41"/>
    </row>
    <row r="10" spans="2:30" s="28" customFormat="1" ht="16.5" customHeight="1" x14ac:dyDescent="0.25">
      <c r="B10" s="37" t="s">
        <v>13</v>
      </c>
      <c r="C10" s="38" t="s">
        <v>14</v>
      </c>
      <c r="D10" s="39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40"/>
      <c r="R10" s="40"/>
      <c r="S10" s="40"/>
      <c r="T10" s="40"/>
      <c r="U10" s="40"/>
      <c r="V10" s="40"/>
      <c r="W10" s="40"/>
      <c r="X10" s="40"/>
      <c r="Y10" s="40"/>
      <c r="Z10" s="40"/>
      <c r="AA10" s="40"/>
      <c r="AB10" s="40"/>
      <c r="AC10" s="41"/>
      <c r="AD10" s="41"/>
    </row>
    <row r="11" spans="2:30" s="28" customFormat="1" ht="16.5" customHeight="1" x14ac:dyDescent="0.25">
      <c r="B11" s="37"/>
      <c r="C11" s="42" t="s">
        <v>15</v>
      </c>
      <c r="D11" s="39" t="s">
        <v>16</v>
      </c>
      <c r="E11" s="40">
        <v>10</v>
      </c>
      <c r="F11" s="40">
        <v>0</v>
      </c>
      <c r="G11" s="40">
        <v>53</v>
      </c>
      <c r="H11" s="40">
        <v>39</v>
      </c>
      <c r="I11" s="40">
        <v>33</v>
      </c>
      <c r="J11" s="40">
        <v>33</v>
      </c>
      <c r="K11" s="40">
        <v>21</v>
      </c>
      <c r="L11" s="40">
        <v>21</v>
      </c>
      <c r="M11" s="40">
        <v>34</v>
      </c>
      <c r="N11" s="40">
        <v>34</v>
      </c>
      <c r="O11" s="40">
        <v>37</v>
      </c>
      <c r="P11" s="40">
        <v>37</v>
      </c>
      <c r="Q11" s="40">
        <v>43</v>
      </c>
      <c r="R11" s="40">
        <v>37</v>
      </c>
      <c r="S11" s="40">
        <v>44</v>
      </c>
      <c r="T11" s="40">
        <v>38</v>
      </c>
      <c r="U11" s="40">
        <v>24</v>
      </c>
      <c r="V11" s="40">
        <v>18</v>
      </c>
      <c r="W11" s="40">
        <v>31</v>
      </c>
      <c r="X11" s="40">
        <v>25</v>
      </c>
      <c r="Y11" s="40">
        <v>30</v>
      </c>
      <c r="Z11" s="40">
        <v>30</v>
      </c>
      <c r="AA11" s="40">
        <v>40</v>
      </c>
      <c r="AB11" s="40">
        <v>40</v>
      </c>
      <c r="AC11" s="41">
        <f t="shared" si="0"/>
        <v>400</v>
      </c>
      <c r="AD11" s="41">
        <f t="shared" si="1"/>
        <v>352</v>
      </c>
    </row>
    <row r="12" spans="2:30" s="28" customFormat="1" ht="16.5" customHeight="1" x14ac:dyDescent="0.25">
      <c r="B12" s="37"/>
      <c r="C12" s="42" t="s">
        <v>17</v>
      </c>
      <c r="D12" s="39" t="s">
        <v>18</v>
      </c>
      <c r="E12" s="40">
        <v>236</v>
      </c>
      <c r="F12" s="40">
        <v>131</v>
      </c>
      <c r="G12" s="40">
        <v>284</v>
      </c>
      <c r="H12" s="40">
        <v>81</v>
      </c>
      <c r="I12" s="40">
        <v>261</v>
      </c>
      <c r="J12" s="40">
        <v>126</v>
      </c>
      <c r="K12" s="40">
        <v>317</v>
      </c>
      <c r="L12" s="40">
        <v>134</v>
      </c>
      <c r="M12" s="40">
        <v>254</v>
      </c>
      <c r="N12" s="40">
        <v>92</v>
      </c>
      <c r="O12" s="40">
        <v>211</v>
      </c>
      <c r="P12" s="40">
        <v>66</v>
      </c>
      <c r="Q12" s="40">
        <v>267</v>
      </c>
      <c r="R12" s="40">
        <v>108</v>
      </c>
      <c r="S12" s="40">
        <v>261</v>
      </c>
      <c r="T12" s="40">
        <v>91</v>
      </c>
      <c r="U12" s="40">
        <v>275</v>
      </c>
      <c r="V12" s="40">
        <v>110</v>
      </c>
      <c r="W12" s="40">
        <v>273</v>
      </c>
      <c r="X12" s="40">
        <v>99</v>
      </c>
      <c r="Y12" s="40">
        <v>278</v>
      </c>
      <c r="Z12" s="40">
        <v>116</v>
      </c>
      <c r="AA12" s="40">
        <v>275</v>
      </c>
      <c r="AB12" s="40">
        <v>81</v>
      </c>
      <c r="AC12" s="41">
        <f t="shared" si="0"/>
        <v>3192</v>
      </c>
      <c r="AD12" s="41">
        <f t="shared" si="1"/>
        <v>1235</v>
      </c>
    </row>
    <row r="13" spans="2:30" s="28" customFormat="1" ht="16.5" customHeight="1" x14ac:dyDescent="0.25">
      <c r="B13" s="37"/>
      <c r="C13" s="42" t="s">
        <v>19</v>
      </c>
      <c r="D13" s="39" t="s">
        <v>20</v>
      </c>
      <c r="E13" s="40">
        <v>0</v>
      </c>
      <c r="F13" s="40">
        <v>38</v>
      </c>
      <c r="G13" s="40">
        <v>3</v>
      </c>
      <c r="H13" s="40">
        <v>3</v>
      </c>
      <c r="I13" s="40">
        <v>5</v>
      </c>
      <c r="J13" s="40">
        <v>5</v>
      </c>
      <c r="K13" s="40">
        <v>14</v>
      </c>
      <c r="L13" s="40">
        <v>14</v>
      </c>
      <c r="M13" s="40">
        <v>2</v>
      </c>
      <c r="N13" s="40">
        <v>2</v>
      </c>
      <c r="O13" s="40">
        <v>0</v>
      </c>
      <c r="P13" s="40">
        <v>0</v>
      </c>
      <c r="Q13" s="40">
        <v>1</v>
      </c>
      <c r="R13" s="40">
        <v>1</v>
      </c>
      <c r="S13" s="40">
        <v>2</v>
      </c>
      <c r="T13" s="40">
        <v>2</v>
      </c>
      <c r="U13" s="40">
        <v>11</v>
      </c>
      <c r="V13" s="40">
        <v>11</v>
      </c>
      <c r="W13" s="40">
        <v>5</v>
      </c>
      <c r="X13" s="40">
        <v>5</v>
      </c>
      <c r="Y13" s="40">
        <v>13</v>
      </c>
      <c r="Z13" s="40">
        <v>13</v>
      </c>
      <c r="AA13" s="40">
        <v>2</v>
      </c>
      <c r="AB13" s="40">
        <v>2</v>
      </c>
      <c r="AC13" s="41">
        <f t="shared" si="0"/>
        <v>58</v>
      </c>
      <c r="AD13" s="41">
        <f t="shared" si="1"/>
        <v>96</v>
      </c>
    </row>
    <row r="14" spans="2:30" s="28" customFormat="1" ht="16.5" customHeight="1" x14ac:dyDescent="0.25">
      <c r="B14" s="37"/>
      <c r="C14" s="38"/>
      <c r="D14" s="39"/>
      <c r="E14" s="40"/>
      <c r="F14" s="40"/>
      <c r="G14" s="40"/>
      <c r="H14" s="40"/>
      <c r="I14" s="40"/>
      <c r="J14" s="40"/>
      <c r="K14" s="40"/>
      <c r="L14" s="40"/>
      <c r="M14" s="40"/>
      <c r="N14" s="40"/>
      <c r="O14" s="40"/>
      <c r="P14" s="40"/>
      <c r="Q14" s="40"/>
      <c r="R14" s="40"/>
      <c r="S14" s="40"/>
      <c r="T14" s="40"/>
      <c r="U14" s="40"/>
      <c r="V14" s="40"/>
      <c r="W14" s="40"/>
      <c r="X14" s="40"/>
      <c r="Y14" s="40"/>
      <c r="Z14" s="40"/>
      <c r="AA14" s="40"/>
      <c r="AB14" s="40"/>
      <c r="AC14" s="41"/>
      <c r="AD14" s="41"/>
    </row>
    <row r="15" spans="2:30" s="28" customFormat="1" ht="16.5" customHeight="1" x14ac:dyDescent="0.25">
      <c r="B15" s="37" t="s">
        <v>21</v>
      </c>
      <c r="C15" s="38" t="s">
        <v>22</v>
      </c>
      <c r="D15" s="39"/>
      <c r="E15" s="40">
        <v>288</v>
      </c>
      <c r="F15" s="40">
        <v>182</v>
      </c>
      <c r="G15" s="40">
        <v>290</v>
      </c>
      <c r="H15" s="40">
        <v>76</v>
      </c>
      <c r="I15" s="40">
        <v>246</v>
      </c>
      <c r="J15" s="40">
        <v>142</v>
      </c>
      <c r="K15" s="40">
        <v>327</v>
      </c>
      <c r="L15" s="40">
        <v>122</v>
      </c>
      <c r="M15" s="40">
        <v>278</v>
      </c>
      <c r="N15" s="40">
        <v>90</v>
      </c>
      <c r="O15" s="40">
        <v>221</v>
      </c>
      <c r="P15" s="40">
        <v>77</v>
      </c>
      <c r="Q15" s="40">
        <v>241</v>
      </c>
      <c r="R15" s="40">
        <v>91</v>
      </c>
      <c r="S15" s="40">
        <v>243</v>
      </c>
      <c r="T15" s="40">
        <v>108</v>
      </c>
      <c r="U15" s="40">
        <v>281</v>
      </c>
      <c r="V15" s="40">
        <v>91</v>
      </c>
      <c r="W15" s="40">
        <v>263</v>
      </c>
      <c r="X15" s="40">
        <v>108</v>
      </c>
      <c r="Y15" s="40">
        <v>298</v>
      </c>
      <c r="Z15" s="40">
        <v>115</v>
      </c>
      <c r="AA15" s="40">
        <v>286</v>
      </c>
      <c r="AB15" s="40">
        <v>70</v>
      </c>
      <c r="AC15" s="41"/>
      <c r="AD15" s="41"/>
    </row>
    <row r="16" spans="2:30" s="28" customFormat="1" ht="16.5" customHeight="1" x14ac:dyDescent="0.25">
      <c r="B16" s="37"/>
      <c r="C16" s="42" t="s">
        <v>15</v>
      </c>
      <c r="D16" s="39" t="s">
        <v>23</v>
      </c>
      <c r="E16" s="40">
        <v>112</v>
      </c>
      <c r="F16" s="40">
        <v>71</v>
      </c>
      <c r="G16" s="40">
        <v>93</v>
      </c>
      <c r="H16" s="40">
        <v>21</v>
      </c>
      <c r="I16" s="40">
        <v>76</v>
      </c>
      <c r="J16" s="40">
        <v>58</v>
      </c>
      <c r="K16" s="40">
        <v>114</v>
      </c>
      <c r="L16" s="40">
        <v>34</v>
      </c>
      <c r="M16" s="40">
        <v>104</v>
      </c>
      <c r="N16" s="40">
        <v>32</v>
      </c>
      <c r="O16" s="40">
        <v>76</v>
      </c>
      <c r="P16" s="40">
        <v>35</v>
      </c>
      <c r="Q16" s="40">
        <v>70</v>
      </c>
      <c r="R16" s="40">
        <v>23</v>
      </c>
      <c r="S16" s="40">
        <v>84</v>
      </c>
      <c r="T16" s="40">
        <v>49</v>
      </c>
      <c r="U16" s="40">
        <v>96</v>
      </c>
      <c r="V16" s="40">
        <v>28</v>
      </c>
      <c r="W16" s="40">
        <v>93</v>
      </c>
      <c r="X16" s="40">
        <v>39</v>
      </c>
      <c r="Y16" s="40">
        <v>108</v>
      </c>
      <c r="Z16" s="40">
        <v>37</v>
      </c>
      <c r="AA16" s="40">
        <v>108</v>
      </c>
      <c r="AB16" s="40">
        <v>19</v>
      </c>
      <c r="AC16" s="41">
        <f t="shared" si="0"/>
        <v>1134</v>
      </c>
      <c r="AD16" s="41">
        <f t="shared" si="1"/>
        <v>446</v>
      </c>
    </row>
    <row r="17" spans="2:30" s="28" customFormat="1" ht="16.5" customHeight="1" x14ac:dyDescent="0.25">
      <c r="B17" s="37"/>
      <c r="C17" s="42" t="s">
        <v>17</v>
      </c>
      <c r="D17" s="39" t="s">
        <v>24</v>
      </c>
      <c r="E17" s="40">
        <v>0</v>
      </c>
      <c r="F17" s="40">
        <v>0</v>
      </c>
      <c r="G17" s="40">
        <v>2</v>
      </c>
      <c r="H17" s="40">
        <v>0</v>
      </c>
      <c r="I17" s="40">
        <v>1</v>
      </c>
      <c r="J17" s="40">
        <v>0</v>
      </c>
      <c r="K17" s="40">
        <v>2</v>
      </c>
      <c r="L17" s="40">
        <v>1</v>
      </c>
      <c r="M17" s="40">
        <v>4</v>
      </c>
      <c r="N17" s="40">
        <v>0</v>
      </c>
      <c r="O17" s="40">
        <v>0</v>
      </c>
      <c r="P17" s="40">
        <v>0</v>
      </c>
      <c r="Q17" s="40">
        <v>0</v>
      </c>
      <c r="R17" s="40">
        <v>0</v>
      </c>
      <c r="S17" s="40">
        <v>1</v>
      </c>
      <c r="T17" s="40">
        <v>2</v>
      </c>
      <c r="U17" s="40">
        <v>4</v>
      </c>
      <c r="V17" s="40">
        <v>1</v>
      </c>
      <c r="W17" s="40">
        <v>5</v>
      </c>
      <c r="X17" s="40">
        <v>1</v>
      </c>
      <c r="Y17" s="40">
        <v>7</v>
      </c>
      <c r="Z17" s="40">
        <v>3</v>
      </c>
      <c r="AA17" s="40">
        <v>0</v>
      </c>
      <c r="AB17" s="40">
        <v>0</v>
      </c>
      <c r="AC17" s="41">
        <f t="shared" si="0"/>
        <v>26</v>
      </c>
      <c r="AD17" s="41">
        <f t="shared" si="1"/>
        <v>8</v>
      </c>
    </row>
    <row r="18" spans="2:30" s="28" customFormat="1" ht="16.5" customHeight="1" x14ac:dyDescent="0.25">
      <c r="B18" s="37"/>
      <c r="C18" s="42" t="s">
        <v>19</v>
      </c>
      <c r="D18" s="39" t="s">
        <v>172</v>
      </c>
      <c r="E18" s="40">
        <v>0</v>
      </c>
      <c r="F18" s="40">
        <v>0</v>
      </c>
      <c r="G18" s="40">
        <v>0</v>
      </c>
      <c r="H18" s="40">
        <v>1</v>
      </c>
      <c r="I18" s="40">
        <v>0</v>
      </c>
      <c r="J18" s="40">
        <v>0</v>
      </c>
      <c r="K18" s="40">
        <v>0</v>
      </c>
      <c r="L18" s="40">
        <v>0</v>
      </c>
      <c r="M18" s="40">
        <v>0</v>
      </c>
      <c r="N18" s="40">
        <v>0</v>
      </c>
      <c r="O18" s="40">
        <v>1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1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1">
        <f t="shared" si="0"/>
        <v>2</v>
      </c>
      <c r="AD18" s="41">
        <f t="shared" si="1"/>
        <v>1</v>
      </c>
    </row>
    <row r="19" spans="2:30" s="28" customFormat="1" ht="16.5" customHeight="1" x14ac:dyDescent="0.25">
      <c r="B19" s="37"/>
      <c r="C19" s="42" t="s">
        <v>26</v>
      </c>
      <c r="D19" s="39" t="s">
        <v>27</v>
      </c>
      <c r="E19" s="40">
        <v>0</v>
      </c>
      <c r="F19" s="40">
        <v>0</v>
      </c>
      <c r="G19" s="40">
        <v>2</v>
      </c>
      <c r="H19" s="40">
        <v>2</v>
      </c>
      <c r="I19" s="40">
        <v>1</v>
      </c>
      <c r="J19" s="40">
        <v>0</v>
      </c>
      <c r="K19" s="40">
        <v>1</v>
      </c>
      <c r="L19" s="40">
        <v>1</v>
      </c>
      <c r="M19" s="40">
        <v>1</v>
      </c>
      <c r="N19" s="40">
        <v>0</v>
      </c>
      <c r="O19" s="40">
        <v>2</v>
      </c>
      <c r="P19" s="40">
        <v>0</v>
      </c>
      <c r="Q19" s="40">
        <v>3</v>
      </c>
      <c r="R19" s="40">
        <v>1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1</v>
      </c>
      <c r="Z19" s="40">
        <v>0</v>
      </c>
      <c r="AA19" s="40">
        <v>1</v>
      </c>
      <c r="AB19" s="40">
        <v>1</v>
      </c>
      <c r="AC19" s="41">
        <f t="shared" si="0"/>
        <v>12</v>
      </c>
      <c r="AD19" s="41">
        <f t="shared" si="1"/>
        <v>5</v>
      </c>
    </row>
    <row r="20" spans="2:30" s="28" customFormat="1" ht="16.5" customHeight="1" x14ac:dyDescent="0.25">
      <c r="B20" s="37"/>
      <c r="C20" s="42" t="s">
        <v>28</v>
      </c>
      <c r="D20" s="39" t="s">
        <v>29</v>
      </c>
      <c r="E20" s="40">
        <v>1</v>
      </c>
      <c r="F20" s="40">
        <v>0</v>
      </c>
      <c r="G20" s="40">
        <v>0</v>
      </c>
      <c r="H20" s="40">
        <v>0</v>
      </c>
      <c r="I20" s="40">
        <v>0</v>
      </c>
      <c r="J20" s="40">
        <v>0</v>
      </c>
      <c r="K20" s="40">
        <v>1</v>
      </c>
      <c r="L20" s="40">
        <v>0</v>
      </c>
      <c r="M20" s="40">
        <v>2</v>
      </c>
      <c r="N20" s="40">
        <v>0</v>
      </c>
      <c r="O20" s="40">
        <v>0</v>
      </c>
      <c r="P20" s="40">
        <v>0</v>
      </c>
      <c r="Q20" s="40">
        <v>0</v>
      </c>
      <c r="R20" s="40">
        <v>0</v>
      </c>
      <c r="S20" s="40">
        <v>0</v>
      </c>
      <c r="T20" s="40">
        <v>0</v>
      </c>
      <c r="U20" s="40">
        <v>0</v>
      </c>
      <c r="V20" s="40">
        <v>0</v>
      </c>
      <c r="W20" s="40">
        <v>1</v>
      </c>
      <c r="X20" s="40">
        <v>0</v>
      </c>
      <c r="Y20" s="40">
        <v>0</v>
      </c>
      <c r="Z20" s="40">
        <v>0</v>
      </c>
      <c r="AA20" s="40">
        <v>0</v>
      </c>
      <c r="AB20" s="40">
        <v>0</v>
      </c>
      <c r="AC20" s="41">
        <f t="shared" si="0"/>
        <v>5</v>
      </c>
      <c r="AD20" s="41">
        <f t="shared" si="1"/>
        <v>0</v>
      </c>
    </row>
    <row r="21" spans="2:30" s="28" customFormat="1" ht="16.5" customHeight="1" x14ac:dyDescent="0.25">
      <c r="B21" s="37"/>
      <c r="C21" s="42" t="s">
        <v>28</v>
      </c>
      <c r="D21" s="39" t="s">
        <v>30</v>
      </c>
      <c r="E21" s="40">
        <v>175</v>
      </c>
      <c r="F21" s="40">
        <v>111</v>
      </c>
      <c r="G21" s="40">
        <v>193</v>
      </c>
      <c r="H21" s="40">
        <v>51</v>
      </c>
      <c r="I21" s="40">
        <v>168</v>
      </c>
      <c r="J21" s="40">
        <v>84</v>
      </c>
      <c r="K21" s="40">
        <v>209</v>
      </c>
      <c r="L21" s="40">
        <v>86</v>
      </c>
      <c r="M21" s="40">
        <v>167</v>
      </c>
      <c r="N21" s="40">
        <v>58</v>
      </c>
      <c r="O21" s="40">
        <v>141</v>
      </c>
      <c r="P21" s="40">
        <v>44</v>
      </c>
      <c r="Q21" s="40">
        <v>168</v>
      </c>
      <c r="R21" s="40">
        <v>67</v>
      </c>
      <c r="S21" s="40">
        <v>159</v>
      </c>
      <c r="T21" s="40">
        <v>58</v>
      </c>
      <c r="U21" s="40">
        <v>182</v>
      </c>
      <c r="V21" s="40">
        <v>62</v>
      </c>
      <c r="W21" s="40">
        <v>164</v>
      </c>
      <c r="X21" s="40">
        <v>68</v>
      </c>
      <c r="Y21" s="40">
        <v>182</v>
      </c>
      <c r="Z21" s="40">
        <v>77</v>
      </c>
      <c r="AA21" s="40">
        <v>177</v>
      </c>
      <c r="AB21" s="40">
        <v>50</v>
      </c>
      <c r="AC21" s="41">
        <f t="shared" si="0"/>
        <v>2085</v>
      </c>
      <c r="AD21" s="41">
        <f t="shared" si="1"/>
        <v>816</v>
      </c>
    </row>
    <row r="22" spans="2:30" s="28" customFormat="1" ht="16.5" customHeight="1" x14ac:dyDescent="0.25">
      <c r="B22" s="37"/>
      <c r="C22" s="38"/>
      <c r="D22" s="39"/>
      <c r="E22" s="40"/>
      <c r="F22" s="40"/>
      <c r="G22" s="40"/>
      <c r="H22" s="40"/>
      <c r="I22" s="40"/>
      <c r="J22" s="40"/>
      <c r="K22" s="40"/>
      <c r="L22" s="40"/>
      <c r="M22" s="40"/>
      <c r="N22" s="40"/>
      <c r="O22" s="40"/>
      <c r="P22" s="40"/>
      <c r="Q22" s="40"/>
      <c r="R22" s="40"/>
      <c r="S22" s="40"/>
      <c r="T22" s="40"/>
      <c r="U22" s="40"/>
      <c r="V22" s="40"/>
      <c r="W22" s="40"/>
      <c r="X22" s="40"/>
      <c r="Y22" s="40"/>
      <c r="Z22" s="40"/>
      <c r="AA22" s="40"/>
      <c r="AB22" s="40"/>
      <c r="AC22" s="41"/>
      <c r="AD22" s="41"/>
    </row>
    <row r="23" spans="2:30" s="28" customFormat="1" ht="16.5" customHeight="1" x14ac:dyDescent="0.25">
      <c r="B23" s="37" t="s">
        <v>31</v>
      </c>
      <c r="C23" s="38" t="s">
        <v>32</v>
      </c>
      <c r="D23" s="39"/>
      <c r="E23" s="40"/>
      <c r="F23" s="40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1"/>
      <c r="AD23" s="41"/>
    </row>
    <row r="24" spans="2:30" s="28" customFormat="1" ht="16.5" customHeight="1" x14ac:dyDescent="0.25">
      <c r="B24" s="37"/>
      <c r="C24" s="42" t="s">
        <v>15</v>
      </c>
      <c r="D24" s="39" t="s">
        <v>33</v>
      </c>
      <c r="E24" s="40">
        <v>0</v>
      </c>
      <c r="F24" s="40">
        <v>0</v>
      </c>
      <c r="G24" s="40">
        <v>0</v>
      </c>
      <c r="H24" s="40">
        <v>0</v>
      </c>
      <c r="I24" s="40">
        <v>0</v>
      </c>
      <c r="J24" s="40">
        <v>0</v>
      </c>
      <c r="K24" s="40">
        <v>0</v>
      </c>
      <c r="L24" s="40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1">
        <f t="shared" si="0"/>
        <v>0</v>
      </c>
      <c r="AD24" s="41">
        <f t="shared" si="1"/>
        <v>0</v>
      </c>
    </row>
    <row r="25" spans="2:30" s="28" customFormat="1" ht="16.5" customHeight="1" x14ac:dyDescent="0.25">
      <c r="B25" s="37"/>
      <c r="C25" s="42" t="s">
        <v>17</v>
      </c>
      <c r="D25" s="39" t="s">
        <v>34</v>
      </c>
      <c r="E25" s="40">
        <v>1</v>
      </c>
      <c r="F25" s="40">
        <v>0</v>
      </c>
      <c r="G25" s="40">
        <v>0</v>
      </c>
      <c r="H25" s="40">
        <v>0</v>
      </c>
      <c r="I25" s="40">
        <v>0</v>
      </c>
      <c r="J25" s="40">
        <v>0</v>
      </c>
      <c r="K25" s="40">
        <v>1</v>
      </c>
      <c r="L25" s="40">
        <v>0</v>
      </c>
      <c r="M25" s="40">
        <v>1</v>
      </c>
      <c r="N25" s="40">
        <v>0</v>
      </c>
      <c r="O25" s="40">
        <v>0</v>
      </c>
      <c r="P25" s="40">
        <v>0</v>
      </c>
      <c r="Q25" s="40">
        <v>0</v>
      </c>
      <c r="R25" s="40">
        <v>0</v>
      </c>
      <c r="S25" s="40">
        <v>0</v>
      </c>
      <c r="T25" s="40">
        <v>0</v>
      </c>
      <c r="U25" s="40">
        <v>0</v>
      </c>
      <c r="V25" s="40">
        <v>0</v>
      </c>
      <c r="W25" s="40">
        <v>0</v>
      </c>
      <c r="X25" s="40">
        <v>0</v>
      </c>
      <c r="Y25" s="40">
        <v>0</v>
      </c>
      <c r="Z25" s="40">
        <v>0</v>
      </c>
      <c r="AA25" s="40">
        <v>0</v>
      </c>
      <c r="AB25" s="40">
        <v>0</v>
      </c>
      <c r="AC25" s="41">
        <f t="shared" si="0"/>
        <v>3</v>
      </c>
      <c r="AD25" s="41">
        <f t="shared" si="1"/>
        <v>0</v>
      </c>
    </row>
    <row r="26" spans="2:30" s="28" customFormat="1" ht="16.5" customHeight="1" x14ac:dyDescent="0.25">
      <c r="B26" s="37"/>
      <c r="C26" s="38"/>
      <c r="D26" s="39"/>
      <c r="E26" s="40"/>
      <c r="F26" s="40"/>
      <c r="G26" s="40"/>
      <c r="H26" s="40"/>
      <c r="I26" s="40"/>
      <c r="J26" s="40"/>
      <c r="K26" s="40"/>
      <c r="L26" s="40"/>
      <c r="M26" s="40"/>
      <c r="N26" s="40"/>
      <c r="O26" s="40"/>
      <c r="P26" s="40"/>
      <c r="Q26" s="40"/>
      <c r="R26" s="40"/>
      <c r="S26" s="40"/>
      <c r="T26" s="40"/>
      <c r="U26" s="40"/>
      <c r="V26" s="40"/>
      <c r="W26" s="40"/>
      <c r="X26" s="40"/>
      <c r="Y26" s="40"/>
      <c r="Z26" s="40"/>
      <c r="AA26" s="40"/>
      <c r="AB26" s="40"/>
      <c r="AC26" s="41"/>
      <c r="AD26" s="41"/>
    </row>
    <row r="27" spans="2:30" s="28" customFormat="1" ht="16.5" customHeight="1" x14ac:dyDescent="0.25">
      <c r="B27" s="37" t="s">
        <v>35</v>
      </c>
      <c r="C27" s="38" t="s">
        <v>36</v>
      </c>
      <c r="D27" s="39"/>
      <c r="E27" s="40">
        <v>134</v>
      </c>
      <c r="F27" s="40">
        <v>64</v>
      </c>
      <c r="G27" s="40">
        <v>142</v>
      </c>
      <c r="H27" s="40">
        <v>76</v>
      </c>
      <c r="I27" s="40">
        <v>184</v>
      </c>
      <c r="J27" s="40">
        <v>65</v>
      </c>
      <c r="K27" s="40">
        <v>156</v>
      </c>
      <c r="L27" s="40">
        <v>78</v>
      </c>
      <c r="M27" s="40">
        <v>156</v>
      </c>
      <c r="N27" s="40">
        <v>80</v>
      </c>
      <c r="O27" s="40">
        <v>151</v>
      </c>
      <c r="P27" s="40">
        <v>70</v>
      </c>
      <c r="Q27" s="40">
        <v>172</v>
      </c>
      <c r="R27" s="40">
        <v>86</v>
      </c>
      <c r="S27" s="40">
        <v>189</v>
      </c>
      <c r="T27" s="40">
        <v>67</v>
      </c>
      <c r="U27" s="40">
        <v>190</v>
      </c>
      <c r="V27" s="40">
        <v>75</v>
      </c>
      <c r="W27" s="40">
        <v>201</v>
      </c>
      <c r="X27" s="40">
        <v>68</v>
      </c>
      <c r="Y27" s="40">
        <v>186</v>
      </c>
      <c r="Z27" s="40">
        <v>77</v>
      </c>
      <c r="AA27" s="40">
        <v>182</v>
      </c>
      <c r="AB27" s="40">
        <v>88</v>
      </c>
      <c r="AC27" s="41">
        <f t="shared" si="0"/>
        <v>2043</v>
      </c>
      <c r="AD27" s="41">
        <f t="shared" si="1"/>
        <v>894</v>
      </c>
    </row>
    <row r="28" spans="2:30" s="28" customFormat="1" ht="16.5" customHeight="1" x14ac:dyDescent="0.25">
      <c r="B28" s="37"/>
      <c r="C28" s="38"/>
      <c r="D28" s="39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0"/>
      <c r="Q28" s="40"/>
      <c r="R28" s="40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1"/>
      <c r="AD28" s="41"/>
    </row>
    <row r="29" spans="2:30" s="28" customFormat="1" ht="16.5" customHeight="1" x14ac:dyDescent="0.25">
      <c r="B29" s="37" t="s">
        <v>37</v>
      </c>
      <c r="C29" s="38" t="s">
        <v>38</v>
      </c>
      <c r="D29" s="39"/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40"/>
      <c r="T29" s="40"/>
      <c r="U29" s="40"/>
      <c r="V29" s="40"/>
      <c r="W29" s="40"/>
      <c r="X29" s="40"/>
      <c r="Y29" s="40"/>
      <c r="Z29" s="40"/>
      <c r="AA29" s="40"/>
      <c r="AB29" s="40"/>
      <c r="AC29" s="41"/>
      <c r="AD29" s="41"/>
    </row>
    <row r="30" spans="2:30" s="28" customFormat="1" ht="16.5" customHeight="1" x14ac:dyDescent="0.25">
      <c r="B30" s="37"/>
      <c r="C30" s="42" t="s">
        <v>15</v>
      </c>
      <c r="D30" s="39" t="s">
        <v>40</v>
      </c>
      <c r="E30" s="40">
        <v>5233</v>
      </c>
      <c r="F30" s="40">
        <v>2172</v>
      </c>
      <c r="G30" s="40">
        <v>4240</v>
      </c>
      <c r="H30" s="40">
        <v>2211</v>
      </c>
      <c r="I30" s="40">
        <v>6310</v>
      </c>
      <c r="J30" s="40">
        <v>2253</v>
      </c>
      <c r="K30" s="40">
        <v>5420</v>
      </c>
      <c r="L30" s="40">
        <v>2385</v>
      </c>
      <c r="M30" s="40">
        <v>5241</v>
      </c>
      <c r="N30" s="40">
        <v>2499</v>
      </c>
      <c r="O30" s="40">
        <v>4922</v>
      </c>
      <c r="P30" s="40">
        <v>2305</v>
      </c>
      <c r="Q30" s="40">
        <v>5073</v>
      </c>
      <c r="R30" s="40">
        <v>2727</v>
      </c>
      <c r="S30" s="40">
        <v>5856</v>
      </c>
      <c r="T30" s="40">
        <v>2259</v>
      </c>
      <c r="U30" s="40">
        <v>6283</v>
      </c>
      <c r="V30" s="40">
        <v>1924</v>
      </c>
      <c r="W30" s="40">
        <v>6902</v>
      </c>
      <c r="X30" s="40">
        <v>2532</v>
      </c>
      <c r="Y30" s="40">
        <v>6281</v>
      </c>
      <c r="Z30" s="40">
        <v>2419</v>
      </c>
      <c r="AA30" s="40">
        <v>6459</v>
      </c>
      <c r="AB30" s="40">
        <v>2574</v>
      </c>
      <c r="AC30" s="41">
        <f t="shared" si="0"/>
        <v>68220</v>
      </c>
      <c r="AD30" s="41">
        <f t="shared" si="1"/>
        <v>28260</v>
      </c>
    </row>
    <row r="31" spans="2:30" s="28" customFormat="1" ht="16.5" customHeight="1" x14ac:dyDescent="0.25">
      <c r="B31" s="37"/>
      <c r="C31" s="42" t="s">
        <v>17</v>
      </c>
      <c r="D31" s="39" t="s">
        <v>42</v>
      </c>
      <c r="E31" s="40">
        <v>5149</v>
      </c>
      <c r="F31" s="40">
        <v>3260</v>
      </c>
      <c r="G31" s="40">
        <v>3405</v>
      </c>
      <c r="H31" s="40">
        <v>976</v>
      </c>
      <c r="I31" s="40">
        <v>2595</v>
      </c>
      <c r="J31" s="40">
        <v>2352</v>
      </c>
      <c r="K31" s="40">
        <v>5091</v>
      </c>
      <c r="L31" s="40">
        <v>1034</v>
      </c>
      <c r="M31" s="40">
        <v>4308</v>
      </c>
      <c r="N31" s="40">
        <v>1360</v>
      </c>
      <c r="O31" s="40">
        <v>3290</v>
      </c>
      <c r="P31" s="40">
        <v>893</v>
      </c>
      <c r="Q31" s="40">
        <v>2856</v>
      </c>
      <c r="R31" s="40">
        <v>703</v>
      </c>
      <c r="S31" s="40">
        <v>3687</v>
      </c>
      <c r="T31" s="40">
        <v>3578</v>
      </c>
      <c r="U31" s="40">
        <v>4259</v>
      </c>
      <c r="V31" s="40">
        <v>1560</v>
      </c>
      <c r="W31" s="40">
        <v>3651</v>
      </c>
      <c r="X31" s="40">
        <v>1329</v>
      </c>
      <c r="Y31" s="40">
        <v>8206</v>
      </c>
      <c r="Z31" s="40">
        <v>2353</v>
      </c>
      <c r="AA31" s="40">
        <v>5469</v>
      </c>
      <c r="AB31" s="40">
        <v>700</v>
      </c>
      <c r="AC31" s="41">
        <f t="shared" si="0"/>
        <v>51966</v>
      </c>
      <c r="AD31" s="41">
        <f t="shared" si="1"/>
        <v>20098</v>
      </c>
    </row>
    <row r="32" spans="2:30" s="28" customFormat="1" ht="16.5" customHeight="1" x14ac:dyDescent="0.25">
      <c r="B32" s="37"/>
      <c r="C32" s="38"/>
      <c r="D32" s="39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  <c r="Q32" s="40"/>
      <c r="R32" s="40"/>
      <c r="S32" s="40"/>
      <c r="T32" s="40"/>
      <c r="U32" s="40"/>
      <c r="V32" s="40"/>
      <c r="W32" s="40"/>
      <c r="X32" s="40"/>
      <c r="Y32" s="40"/>
      <c r="Z32" s="40"/>
      <c r="AA32" s="40"/>
      <c r="AB32" s="40"/>
      <c r="AC32" s="41"/>
      <c r="AD32" s="41"/>
    </row>
    <row r="33" spans="2:30" s="44" customFormat="1" ht="16.5" customHeight="1" x14ac:dyDescent="0.2">
      <c r="B33" s="43" t="s">
        <v>43</v>
      </c>
      <c r="C33" s="38" t="s">
        <v>44</v>
      </c>
      <c r="D33" s="39"/>
      <c r="E33" s="40"/>
      <c r="F33" s="40"/>
      <c r="G33" s="40"/>
      <c r="H33" s="40"/>
      <c r="I33" s="40"/>
      <c r="J33" s="40"/>
      <c r="K33" s="40"/>
      <c r="L33" s="40"/>
      <c r="M33" s="40"/>
      <c r="N33" s="40"/>
      <c r="O33" s="40"/>
      <c r="P33" s="40"/>
      <c r="Q33" s="40"/>
      <c r="R33" s="40"/>
      <c r="S33" s="40"/>
      <c r="T33" s="40"/>
      <c r="U33" s="40"/>
      <c r="V33" s="40"/>
      <c r="W33" s="40"/>
      <c r="X33" s="40"/>
      <c r="Y33" s="40"/>
      <c r="Z33" s="40"/>
      <c r="AA33" s="40"/>
      <c r="AB33" s="40"/>
      <c r="AC33" s="41"/>
      <c r="AD33" s="41"/>
    </row>
    <row r="34" spans="2:30" s="44" customFormat="1" ht="16.5" customHeight="1" x14ac:dyDescent="0.2">
      <c r="B34" s="43"/>
      <c r="C34" s="42" t="s">
        <v>15</v>
      </c>
      <c r="D34" s="39" t="s">
        <v>45</v>
      </c>
      <c r="E34" s="40">
        <v>3737</v>
      </c>
      <c r="F34" s="40">
        <v>2888</v>
      </c>
      <c r="G34" s="40">
        <v>2765</v>
      </c>
      <c r="H34" s="40">
        <v>744</v>
      </c>
      <c r="I34" s="40">
        <v>2099</v>
      </c>
      <c r="J34" s="40">
        <v>2107</v>
      </c>
      <c r="K34" s="40">
        <v>4430</v>
      </c>
      <c r="L34" s="40">
        <v>790</v>
      </c>
      <c r="M34" s="40">
        <v>3775</v>
      </c>
      <c r="N34" s="40">
        <v>1164</v>
      </c>
      <c r="O34" s="40">
        <v>2817</v>
      </c>
      <c r="P34" s="40">
        <v>786</v>
      </c>
      <c r="Q34" s="40">
        <v>2159</v>
      </c>
      <c r="R34" s="40">
        <v>520</v>
      </c>
      <c r="S34" s="40">
        <v>3095</v>
      </c>
      <c r="T34" s="40">
        <v>3389</v>
      </c>
      <c r="U34" s="40">
        <v>3665</v>
      </c>
      <c r="V34" s="40">
        <v>1385</v>
      </c>
      <c r="W34" s="40">
        <v>2989</v>
      </c>
      <c r="X34" s="40">
        <v>1114</v>
      </c>
      <c r="Y34" s="40">
        <v>7017</v>
      </c>
      <c r="Z34" s="40">
        <v>2064</v>
      </c>
      <c r="AA34" s="40">
        <v>4331</v>
      </c>
      <c r="AB34" s="40">
        <v>512</v>
      </c>
      <c r="AC34" s="41">
        <f t="shared" si="0"/>
        <v>42879</v>
      </c>
      <c r="AD34" s="41">
        <f t="shared" si="1"/>
        <v>17463</v>
      </c>
    </row>
    <row r="35" spans="2:30" s="44" customFormat="1" ht="16.5" customHeight="1" x14ac:dyDescent="0.2">
      <c r="B35" s="43"/>
      <c r="C35" s="42" t="s">
        <v>17</v>
      </c>
      <c r="D35" s="39" t="s">
        <v>46</v>
      </c>
      <c r="E35" s="40">
        <v>1412</v>
      </c>
      <c r="F35" s="40">
        <v>372</v>
      </c>
      <c r="G35" s="40">
        <v>580</v>
      </c>
      <c r="H35" s="40">
        <v>232</v>
      </c>
      <c r="I35" s="40">
        <v>496</v>
      </c>
      <c r="J35" s="40">
        <v>245</v>
      </c>
      <c r="K35" s="40">
        <v>661</v>
      </c>
      <c r="L35" s="40">
        <v>244</v>
      </c>
      <c r="M35" s="40">
        <v>533</v>
      </c>
      <c r="N35" s="40">
        <v>196</v>
      </c>
      <c r="O35" s="40">
        <v>473</v>
      </c>
      <c r="P35" s="40">
        <v>185</v>
      </c>
      <c r="Q35" s="40">
        <v>697</v>
      </c>
      <c r="R35" s="40">
        <v>195</v>
      </c>
      <c r="S35" s="40">
        <v>517</v>
      </c>
      <c r="T35" s="40">
        <v>189</v>
      </c>
      <c r="U35" s="40">
        <v>594</v>
      </c>
      <c r="V35" s="40">
        <v>175</v>
      </c>
      <c r="W35" s="40">
        <v>662</v>
      </c>
      <c r="X35" s="40">
        <v>215</v>
      </c>
      <c r="Y35" s="40">
        <v>1189</v>
      </c>
      <c r="Z35" s="40">
        <v>289</v>
      </c>
      <c r="AA35" s="40">
        <v>591</v>
      </c>
      <c r="AB35" s="40">
        <v>188</v>
      </c>
      <c r="AC35" s="41">
        <f t="shared" si="0"/>
        <v>8405</v>
      </c>
      <c r="AD35" s="41">
        <f t="shared" si="1"/>
        <v>2725</v>
      </c>
    </row>
    <row r="36" spans="2:30" s="44" customFormat="1" ht="16.5" customHeight="1" x14ac:dyDescent="0.2">
      <c r="B36" s="43"/>
      <c r="C36" s="38"/>
      <c r="D36" s="39"/>
      <c r="E36" s="40"/>
      <c r="F36" s="40"/>
      <c r="G36" s="40"/>
      <c r="H36" s="40"/>
      <c r="I36" s="40"/>
      <c r="J36" s="40"/>
      <c r="K36" s="40"/>
      <c r="L36" s="40"/>
      <c r="M36" s="40"/>
      <c r="N36" s="40"/>
      <c r="O36" s="40"/>
      <c r="P36" s="40"/>
      <c r="Q36" s="40"/>
      <c r="R36" s="40"/>
      <c r="S36" s="40"/>
      <c r="T36" s="40"/>
      <c r="U36" s="40"/>
      <c r="V36" s="40"/>
      <c r="W36" s="40"/>
      <c r="X36" s="40"/>
      <c r="Y36" s="40"/>
      <c r="Z36" s="40"/>
      <c r="AA36" s="40"/>
      <c r="AB36" s="40"/>
      <c r="AC36" s="41"/>
      <c r="AD36" s="41"/>
    </row>
    <row r="37" spans="2:30" s="44" customFormat="1" ht="16.5" customHeight="1" x14ac:dyDescent="0.2">
      <c r="B37" s="43" t="s">
        <v>47</v>
      </c>
      <c r="C37" s="38" t="s">
        <v>48</v>
      </c>
      <c r="D37" s="39"/>
      <c r="E37" s="40"/>
      <c r="F37" s="40"/>
      <c r="G37" s="40"/>
      <c r="H37" s="40"/>
      <c r="I37" s="40"/>
      <c r="J37" s="40"/>
      <c r="K37" s="40"/>
      <c r="L37" s="40"/>
      <c r="M37" s="40"/>
      <c r="N37" s="40"/>
      <c r="O37" s="40"/>
      <c r="P37" s="40"/>
      <c r="Q37" s="40"/>
      <c r="R37" s="40"/>
      <c r="S37" s="40"/>
      <c r="T37" s="40"/>
      <c r="U37" s="40"/>
      <c r="V37" s="40"/>
      <c r="W37" s="40"/>
      <c r="X37" s="40"/>
      <c r="Y37" s="40"/>
      <c r="Z37" s="40"/>
      <c r="AA37" s="40"/>
      <c r="AB37" s="40"/>
      <c r="AC37" s="41"/>
      <c r="AD37" s="41"/>
    </row>
    <row r="38" spans="2:30" s="44" customFormat="1" ht="16.5" customHeight="1" x14ac:dyDescent="0.2">
      <c r="B38" s="43"/>
      <c r="C38" s="27" t="s">
        <v>15</v>
      </c>
      <c r="D38" s="13" t="s">
        <v>49</v>
      </c>
      <c r="E38" s="40">
        <v>0</v>
      </c>
      <c r="F38" s="40">
        <v>0</v>
      </c>
      <c r="G38" s="40">
        <v>0</v>
      </c>
      <c r="H38" s="40">
        <v>0</v>
      </c>
      <c r="I38" s="40">
        <v>0</v>
      </c>
      <c r="J38" s="40">
        <v>0</v>
      </c>
      <c r="K38" s="40">
        <v>0</v>
      </c>
      <c r="L38" s="40">
        <v>0</v>
      </c>
      <c r="M38" s="40">
        <v>0</v>
      </c>
      <c r="N38" s="40">
        <v>0</v>
      </c>
      <c r="O38" s="40">
        <v>0</v>
      </c>
      <c r="P38" s="40">
        <v>0</v>
      </c>
      <c r="Q38" s="40">
        <v>0</v>
      </c>
      <c r="R38" s="40">
        <v>0</v>
      </c>
      <c r="S38" s="40">
        <v>0</v>
      </c>
      <c r="T38" s="40">
        <v>0</v>
      </c>
      <c r="U38" s="40">
        <v>0</v>
      </c>
      <c r="V38" s="40">
        <v>0</v>
      </c>
      <c r="W38" s="40">
        <v>0</v>
      </c>
      <c r="X38" s="40">
        <v>0</v>
      </c>
      <c r="Y38" s="40">
        <v>0</v>
      </c>
      <c r="Z38" s="40">
        <v>0</v>
      </c>
      <c r="AA38" s="40">
        <v>0</v>
      </c>
      <c r="AB38" s="40">
        <v>0</v>
      </c>
      <c r="AC38" s="41">
        <f t="shared" si="0"/>
        <v>0</v>
      </c>
      <c r="AD38" s="41">
        <f t="shared" si="1"/>
        <v>0</v>
      </c>
    </row>
    <row r="39" spans="2:30" s="44" customFormat="1" ht="16.5" customHeight="1" x14ac:dyDescent="0.2">
      <c r="B39" s="43"/>
      <c r="C39" s="27" t="s">
        <v>17</v>
      </c>
      <c r="D39" s="13" t="s">
        <v>50</v>
      </c>
      <c r="E39" s="40">
        <v>1</v>
      </c>
      <c r="F39" s="40">
        <v>0</v>
      </c>
      <c r="G39" s="40">
        <v>3</v>
      </c>
      <c r="H39" s="40">
        <v>0</v>
      </c>
      <c r="I39" s="40">
        <v>4</v>
      </c>
      <c r="J39" s="40">
        <v>0</v>
      </c>
      <c r="K39" s="40">
        <v>6</v>
      </c>
      <c r="L39" s="40">
        <v>0</v>
      </c>
      <c r="M39" s="40">
        <v>5</v>
      </c>
      <c r="N39" s="40">
        <v>0</v>
      </c>
      <c r="O39" s="40">
        <v>1</v>
      </c>
      <c r="P39" s="40">
        <v>0</v>
      </c>
      <c r="Q39" s="40">
        <v>3</v>
      </c>
      <c r="R39" s="40">
        <v>0</v>
      </c>
      <c r="S39" s="40">
        <v>8</v>
      </c>
      <c r="T39" s="40">
        <v>0</v>
      </c>
      <c r="U39" s="40">
        <v>11</v>
      </c>
      <c r="V39" s="40">
        <v>0</v>
      </c>
      <c r="W39" s="40">
        <v>8</v>
      </c>
      <c r="X39" s="40">
        <v>0</v>
      </c>
      <c r="Y39" s="40">
        <v>9</v>
      </c>
      <c r="Z39" s="40">
        <v>0</v>
      </c>
      <c r="AA39" s="40">
        <v>7</v>
      </c>
      <c r="AB39" s="40">
        <v>0</v>
      </c>
      <c r="AC39" s="41">
        <f t="shared" si="0"/>
        <v>66</v>
      </c>
      <c r="AD39" s="41">
        <f t="shared" si="1"/>
        <v>0</v>
      </c>
    </row>
    <row r="40" spans="2:30" s="44" customFormat="1" ht="16.5" customHeight="1" x14ac:dyDescent="0.2">
      <c r="B40" s="43"/>
      <c r="C40" s="27" t="s">
        <v>19</v>
      </c>
      <c r="D40" s="13" t="s">
        <v>51</v>
      </c>
      <c r="E40" s="40">
        <v>1</v>
      </c>
      <c r="F40" s="40">
        <v>1</v>
      </c>
      <c r="G40" s="40">
        <v>1</v>
      </c>
      <c r="H40" s="40">
        <v>1</v>
      </c>
      <c r="I40" s="40">
        <v>1</v>
      </c>
      <c r="J40" s="40">
        <v>0</v>
      </c>
      <c r="K40" s="40">
        <v>1</v>
      </c>
      <c r="L40" s="40">
        <v>0</v>
      </c>
      <c r="M40" s="40">
        <v>0</v>
      </c>
      <c r="N40" s="40">
        <v>0</v>
      </c>
      <c r="O40" s="40">
        <v>1</v>
      </c>
      <c r="P40" s="40">
        <v>0</v>
      </c>
      <c r="Q40" s="40">
        <v>0</v>
      </c>
      <c r="R40" s="40">
        <v>0</v>
      </c>
      <c r="S40" s="40">
        <v>0</v>
      </c>
      <c r="T40" s="40">
        <v>0</v>
      </c>
      <c r="U40" s="40">
        <v>1</v>
      </c>
      <c r="V40" s="40">
        <v>0</v>
      </c>
      <c r="W40" s="40">
        <v>0</v>
      </c>
      <c r="X40" s="40">
        <v>0</v>
      </c>
      <c r="Y40" s="40">
        <v>0</v>
      </c>
      <c r="Z40" s="40">
        <v>0</v>
      </c>
      <c r="AA40" s="40">
        <v>0</v>
      </c>
      <c r="AB40" s="40">
        <v>0</v>
      </c>
      <c r="AC40" s="41">
        <f t="shared" si="0"/>
        <v>6</v>
      </c>
      <c r="AD40" s="41">
        <f t="shared" si="1"/>
        <v>2</v>
      </c>
    </row>
    <row r="41" spans="2:30" s="44" customFormat="1" ht="16.5" customHeight="1" x14ac:dyDescent="0.2">
      <c r="B41" s="43"/>
      <c r="C41" s="27" t="s">
        <v>26</v>
      </c>
      <c r="D41" s="13" t="s">
        <v>52</v>
      </c>
      <c r="E41" s="40">
        <v>12</v>
      </c>
      <c r="F41" s="40">
        <v>2</v>
      </c>
      <c r="G41" s="40">
        <v>10</v>
      </c>
      <c r="H41" s="40">
        <v>8</v>
      </c>
      <c r="I41" s="40">
        <v>20</v>
      </c>
      <c r="J41" s="40">
        <v>7</v>
      </c>
      <c r="K41" s="40">
        <v>18</v>
      </c>
      <c r="L41" s="40">
        <v>8</v>
      </c>
      <c r="M41" s="40">
        <v>12</v>
      </c>
      <c r="N41" s="40">
        <v>3</v>
      </c>
      <c r="O41" s="40">
        <v>8</v>
      </c>
      <c r="P41" s="40">
        <v>6</v>
      </c>
      <c r="Q41" s="40">
        <v>9</v>
      </c>
      <c r="R41" s="40">
        <v>6</v>
      </c>
      <c r="S41" s="40">
        <v>12</v>
      </c>
      <c r="T41" s="40">
        <v>3</v>
      </c>
      <c r="U41" s="40">
        <v>5</v>
      </c>
      <c r="V41" s="40">
        <v>3</v>
      </c>
      <c r="W41" s="40">
        <v>13</v>
      </c>
      <c r="X41" s="40">
        <v>4</v>
      </c>
      <c r="Y41" s="40">
        <v>5</v>
      </c>
      <c r="Z41" s="40">
        <v>1</v>
      </c>
      <c r="AA41" s="40">
        <v>9</v>
      </c>
      <c r="AB41" s="40">
        <v>2</v>
      </c>
      <c r="AC41" s="41">
        <f t="shared" si="0"/>
        <v>133</v>
      </c>
      <c r="AD41" s="41">
        <f t="shared" si="1"/>
        <v>53</v>
      </c>
    </row>
    <row r="42" spans="2:30" s="44" customFormat="1" ht="16.5" customHeight="1" x14ac:dyDescent="0.2">
      <c r="B42" s="43"/>
      <c r="C42" s="27" t="s">
        <v>28</v>
      </c>
      <c r="D42" s="13" t="s">
        <v>53</v>
      </c>
      <c r="E42" s="40">
        <v>15</v>
      </c>
      <c r="F42" s="40">
        <v>2</v>
      </c>
      <c r="G42" s="40">
        <v>22</v>
      </c>
      <c r="H42" s="40">
        <v>0</v>
      </c>
      <c r="I42" s="40">
        <v>25</v>
      </c>
      <c r="J42" s="40">
        <v>6</v>
      </c>
      <c r="K42" s="40">
        <v>17</v>
      </c>
      <c r="L42" s="40">
        <v>5</v>
      </c>
      <c r="M42" s="40">
        <v>28</v>
      </c>
      <c r="N42" s="40">
        <v>2</v>
      </c>
      <c r="O42" s="40">
        <v>17</v>
      </c>
      <c r="P42" s="40">
        <v>2</v>
      </c>
      <c r="Q42" s="40">
        <v>14</v>
      </c>
      <c r="R42" s="40">
        <v>9</v>
      </c>
      <c r="S42" s="40">
        <v>15</v>
      </c>
      <c r="T42" s="40">
        <v>3</v>
      </c>
      <c r="U42" s="40">
        <v>13</v>
      </c>
      <c r="V42" s="40">
        <v>1</v>
      </c>
      <c r="W42" s="40">
        <v>13</v>
      </c>
      <c r="X42" s="40">
        <v>3</v>
      </c>
      <c r="Y42" s="40">
        <v>7</v>
      </c>
      <c r="Z42" s="40">
        <v>1</v>
      </c>
      <c r="AA42" s="40">
        <v>9</v>
      </c>
      <c r="AB42" s="40">
        <v>0</v>
      </c>
      <c r="AC42" s="41">
        <f t="shared" si="0"/>
        <v>195</v>
      </c>
      <c r="AD42" s="41">
        <f t="shared" si="1"/>
        <v>34</v>
      </c>
    </row>
    <row r="43" spans="2:30" s="44" customFormat="1" ht="16.5" customHeight="1" x14ac:dyDescent="0.2">
      <c r="B43" s="43"/>
      <c r="C43" s="27" t="s">
        <v>54</v>
      </c>
      <c r="D43" s="13" t="s">
        <v>55</v>
      </c>
      <c r="E43" s="40">
        <v>21</v>
      </c>
      <c r="F43" s="40">
        <v>4</v>
      </c>
      <c r="G43" s="40">
        <v>20</v>
      </c>
      <c r="H43" s="40">
        <v>4</v>
      </c>
      <c r="I43" s="40">
        <v>10</v>
      </c>
      <c r="J43" s="40">
        <v>11</v>
      </c>
      <c r="K43" s="40">
        <v>10</v>
      </c>
      <c r="L43" s="40">
        <v>4</v>
      </c>
      <c r="M43" s="40">
        <v>6</v>
      </c>
      <c r="N43" s="40">
        <v>5</v>
      </c>
      <c r="O43" s="40">
        <v>17</v>
      </c>
      <c r="P43" s="40">
        <v>4</v>
      </c>
      <c r="Q43" s="40">
        <v>11</v>
      </c>
      <c r="R43" s="40">
        <v>9</v>
      </c>
      <c r="S43" s="40">
        <v>12</v>
      </c>
      <c r="T43" s="40">
        <v>6</v>
      </c>
      <c r="U43" s="40">
        <v>11</v>
      </c>
      <c r="V43" s="40">
        <v>12</v>
      </c>
      <c r="W43" s="40">
        <v>7</v>
      </c>
      <c r="X43" s="40">
        <v>7</v>
      </c>
      <c r="Y43" s="40">
        <v>17</v>
      </c>
      <c r="Z43" s="40">
        <v>6</v>
      </c>
      <c r="AA43" s="40">
        <v>18</v>
      </c>
      <c r="AB43" s="40">
        <v>5</v>
      </c>
      <c r="AC43" s="41">
        <f t="shared" si="0"/>
        <v>160</v>
      </c>
      <c r="AD43" s="41">
        <f t="shared" si="1"/>
        <v>77</v>
      </c>
    </row>
    <row r="44" spans="2:30" s="44" customFormat="1" ht="16.5" customHeight="1" x14ac:dyDescent="0.2">
      <c r="B44" s="43"/>
      <c r="C44" s="27" t="s">
        <v>56</v>
      </c>
      <c r="D44" s="13" t="s">
        <v>57</v>
      </c>
      <c r="E44" s="40">
        <v>16</v>
      </c>
      <c r="F44" s="40">
        <v>13</v>
      </c>
      <c r="G44" s="40">
        <v>22</v>
      </c>
      <c r="H44" s="40">
        <v>11</v>
      </c>
      <c r="I44" s="40">
        <v>19</v>
      </c>
      <c r="J44" s="40">
        <v>10</v>
      </c>
      <c r="K44" s="40">
        <v>23</v>
      </c>
      <c r="L44" s="40">
        <v>11</v>
      </c>
      <c r="M44" s="40">
        <v>28</v>
      </c>
      <c r="N44" s="40">
        <v>5</v>
      </c>
      <c r="O44" s="40">
        <v>21</v>
      </c>
      <c r="P44" s="40">
        <v>4</v>
      </c>
      <c r="Q44" s="40">
        <v>26</v>
      </c>
      <c r="R44" s="40">
        <v>10</v>
      </c>
      <c r="S44" s="40">
        <v>24</v>
      </c>
      <c r="T44" s="40">
        <v>17</v>
      </c>
      <c r="U44" s="40">
        <v>33</v>
      </c>
      <c r="V44" s="40">
        <v>8</v>
      </c>
      <c r="W44" s="40">
        <v>22</v>
      </c>
      <c r="X44" s="40">
        <v>14</v>
      </c>
      <c r="Y44" s="40">
        <v>29</v>
      </c>
      <c r="Z44" s="40">
        <v>15</v>
      </c>
      <c r="AA44" s="40">
        <v>29</v>
      </c>
      <c r="AB44" s="40">
        <v>11</v>
      </c>
      <c r="AC44" s="41">
        <f t="shared" si="0"/>
        <v>292</v>
      </c>
      <c r="AD44" s="41">
        <f t="shared" si="1"/>
        <v>129</v>
      </c>
    </row>
    <row r="45" spans="2:30" s="44" customFormat="1" ht="16.5" customHeight="1" x14ac:dyDescent="0.2">
      <c r="B45" s="43"/>
      <c r="C45" s="27" t="s">
        <v>58</v>
      </c>
      <c r="D45" s="13" t="s">
        <v>59</v>
      </c>
      <c r="E45" s="40">
        <v>211</v>
      </c>
      <c r="F45" s="40">
        <v>147</v>
      </c>
      <c r="G45" s="40">
        <v>272</v>
      </c>
      <c r="H45" s="40">
        <v>96</v>
      </c>
      <c r="I45" s="40">
        <v>226</v>
      </c>
      <c r="J45" s="40">
        <v>145</v>
      </c>
      <c r="K45" s="40">
        <v>262</v>
      </c>
      <c r="L45" s="40">
        <v>134</v>
      </c>
      <c r="M45" s="40">
        <v>213</v>
      </c>
      <c r="N45" s="40">
        <v>93</v>
      </c>
      <c r="O45" s="40">
        <v>206</v>
      </c>
      <c r="P45" s="40">
        <v>90</v>
      </c>
      <c r="Q45" s="40">
        <v>233</v>
      </c>
      <c r="R45" s="40">
        <v>103</v>
      </c>
      <c r="S45" s="40">
        <v>246</v>
      </c>
      <c r="T45" s="40">
        <v>102</v>
      </c>
      <c r="U45" s="40">
        <v>276</v>
      </c>
      <c r="V45" s="40">
        <v>102</v>
      </c>
      <c r="W45" s="40">
        <v>255</v>
      </c>
      <c r="X45" s="40">
        <v>107</v>
      </c>
      <c r="Y45" s="40">
        <v>260</v>
      </c>
      <c r="Z45" s="40">
        <v>129</v>
      </c>
      <c r="AA45" s="40">
        <v>271</v>
      </c>
      <c r="AB45" s="40">
        <v>107</v>
      </c>
      <c r="AC45" s="41">
        <f t="shared" si="0"/>
        <v>2931</v>
      </c>
      <c r="AD45" s="41">
        <f t="shared" si="1"/>
        <v>1355</v>
      </c>
    </row>
    <row r="46" spans="2:30" s="44" customFormat="1" ht="16.5" customHeight="1" x14ac:dyDescent="0.2">
      <c r="B46" s="43"/>
      <c r="C46" s="27" t="s">
        <v>60</v>
      </c>
      <c r="D46" s="13" t="s">
        <v>61</v>
      </c>
      <c r="E46" s="40">
        <v>132</v>
      </c>
      <c r="F46" s="40">
        <v>81</v>
      </c>
      <c r="G46" s="40">
        <v>85</v>
      </c>
      <c r="H46" s="40">
        <v>32</v>
      </c>
      <c r="I46" s="40">
        <v>100</v>
      </c>
      <c r="J46" s="40">
        <v>28</v>
      </c>
      <c r="K46" s="40">
        <v>142</v>
      </c>
      <c r="L46" s="40">
        <v>38</v>
      </c>
      <c r="M46" s="40">
        <v>134</v>
      </c>
      <c r="N46" s="40">
        <v>62</v>
      </c>
      <c r="O46" s="40">
        <v>101</v>
      </c>
      <c r="P46" s="40">
        <v>41</v>
      </c>
      <c r="Q46" s="40">
        <v>107</v>
      </c>
      <c r="R46" s="40">
        <v>40</v>
      </c>
      <c r="S46" s="40">
        <v>111</v>
      </c>
      <c r="T46" s="40">
        <v>44</v>
      </c>
      <c r="U46" s="40">
        <v>123</v>
      </c>
      <c r="V46" s="40">
        <v>40</v>
      </c>
      <c r="W46" s="40">
        <v>141</v>
      </c>
      <c r="X46" s="40">
        <v>41</v>
      </c>
      <c r="Y46" s="40">
        <v>166</v>
      </c>
      <c r="Z46" s="40">
        <v>40</v>
      </c>
      <c r="AA46" s="40">
        <v>125</v>
      </c>
      <c r="AB46" s="40">
        <v>33</v>
      </c>
      <c r="AC46" s="41">
        <f t="shared" si="0"/>
        <v>1467</v>
      </c>
      <c r="AD46" s="41">
        <f t="shared" si="1"/>
        <v>520</v>
      </c>
    </row>
    <row r="47" spans="2:30" s="44" customFormat="1" ht="16.5" customHeight="1" x14ac:dyDescent="0.2">
      <c r="B47" s="43"/>
      <c r="C47" s="38"/>
      <c r="D47" s="39"/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0"/>
      <c r="AC47" s="41"/>
      <c r="AD47" s="41"/>
    </row>
    <row r="48" spans="2:30" s="44" customFormat="1" ht="16.5" customHeight="1" x14ac:dyDescent="0.2">
      <c r="B48" s="43" t="s">
        <v>62</v>
      </c>
      <c r="C48" s="38" t="s">
        <v>63</v>
      </c>
      <c r="D48" s="39"/>
      <c r="E48" s="40"/>
      <c r="F48" s="40"/>
      <c r="G48" s="40"/>
      <c r="H48" s="40"/>
      <c r="I48" s="40"/>
      <c r="J48" s="40"/>
      <c r="K48" s="40"/>
      <c r="L48" s="40"/>
      <c r="M48" s="40"/>
      <c r="N48" s="40"/>
      <c r="O48" s="40"/>
      <c r="P48" s="40"/>
      <c r="Q48" s="40"/>
      <c r="R48" s="40"/>
      <c r="S48" s="40"/>
      <c r="T48" s="40"/>
      <c r="U48" s="40"/>
      <c r="V48" s="40"/>
      <c r="W48" s="40"/>
      <c r="X48" s="40"/>
      <c r="Y48" s="40"/>
      <c r="Z48" s="40"/>
      <c r="AA48" s="40"/>
      <c r="AB48" s="40"/>
      <c r="AC48" s="41"/>
      <c r="AD48" s="41"/>
    </row>
    <row r="49" spans="2:30" s="44" customFormat="1" ht="16.5" customHeight="1" x14ac:dyDescent="0.2">
      <c r="B49" s="43"/>
      <c r="C49" s="42" t="s">
        <v>15</v>
      </c>
      <c r="D49" s="39" t="s">
        <v>64</v>
      </c>
      <c r="E49" s="40">
        <v>184</v>
      </c>
      <c r="F49" s="40">
        <v>173</v>
      </c>
      <c r="G49" s="40">
        <v>201</v>
      </c>
      <c r="H49" s="40">
        <v>66</v>
      </c>
      <c r="I49" s="40">
        <v>129</v>
      </c>
      <c r="J49" s="40">
        <v>124</v>
      </c>
      <c r="K49" s="40">
        <v>135</v>
      </c>
      <c r="L49" s="40">
        <v>114</v>
      </c>
      <c r="M49" s="40">
        <v>149</v>
      </c>
      <c r="N49" s="40">
        <v>79</v>
      </c>
      <c r="O49" s="40">
        <v>176</v>
      </c>
      <c r="P49" s="40">
        <v>65</v>
      </c>
      <c r="Q49" s="40">
        <v>189</v>
      </c>
      <c r="R49" s="40">
        <v>86</v>
      </c>
      <c r="S49" s="40">
        <v>154</v>
      </c>
      <c r="T49" s="40">
        <v>72</v>
      </c>
      <c r="U49" s="40">
        <v>164</v>
      </c>
      <c r="V49" s="40">
        <v>85</v>
      </c>
      <c r="W49" s="40">
        <v>182</v>
      </c>
      <c r="X49" s="40">
        <v>73</v>
      </c>
      <c r="Y49" s="40">
        <v>193</v>
      </c>
      <c r="Z49" s="40">
        <v>99</v>
      </c>
      <c r="AA49" s="40">
        <v>155</v>
      </c>
      <c r="AB49" s="40">
        <v>67</v>
      </c>
      <c r="AC49" s="41">
        <f t="shared" si="0"/>
        <v>2011</v>
      </c>
      <c r="AD49" s="41">
        <f t="shared" si="1"/>
        <v>1103</v>
      </c>
    </row>
    <row r="50" spans="2:30" s="44" customFormat="1" ht="16.5" customHeight="1" x14ac:dyDescent="0.2">
      <c r="B50" s="43"/>
      <c r="C50" s="42" t="s">
        <v>17</v>
      </c>
      <c r="D50" s="39" t="s">
        <v>65</v>
      </c>
      <c r="E50" s="40">
        <v>31</v>
      </c>
      <c r="F50" s="40">
        <v>11</v>
      </c>
      <c r="G50" s="40">
        <v>28</v>
      </c>
      <c r="H50" s="40">
        <v>9</v>
      </c>
      <c r="I50" s="40">
        <v>33</v>
      </c>
      <c r="J50" s="40">
        <v>13</v>
      </c>
      <c r="K50" s="40">
        <v>18</v>
      </c>
      <c r="L50" s="40">
        <v>7</v>
      </c>
      <c r="M50" s="40">
        <v>28</v>
      </c>
      <c r="N50" s="40">
        <v>18</v>
      </c>
      <c r="O50" s="40">
        <v>21</v>
      </c>
      <c r="P50" s="40">
        <v>14</v>
      </c>
      <c r="Q50" s="40">
        <v>24</v>
      </c>
      <c r="R50" s="40">
        <v>18</v>
      </c>
      <c r="S50" s="40">
        <v>22</v>
      </c>
      <c r="T50" s="40">
        <v>20</v>
      </c>
      <c r="U50" s="40">
        <v>27</v>
      </c>
      <c r="V50" s="40">
        <v>13</v>
      </c>
      <c r="W50" s="40">
        <v>28</v>
      </c>
      <c r="X50" s="40">
        <v>11</v>
      </c>
      <c r="Y50" s="40">
        <v>22</v>
      </c>
      <c r="Z50" s="40">
        <v>10</v>
      </c>
      <c r="AA50" s="40">
        <v>35</v>
      </c>
      <c r="AB50" s="40">
        <v>10</v>
      </c>
      <c r="AC50" s="41">
        <f t="shared" si="0"/>
        <v>317</v>
      </c>
      <c r="AD50" s="41">
        <f t="shared" si="1"/>
        <v>154</v>
      </c>
    </row>
    <row r="51" spans="2:30" s="44" customFormat="1" ht="16.5" customHeight="1" x14ac:dyDescent="0.2">
      <c r="B51" s="43"/>
      <c r="C51" s="42" t="s">
        <v>19</v>
      </c>
      <c r="D51" s="39" t="s">
        <v>66</v>
      </c>
      <c r="E51" s="40">
        <v>45</v>
      </c>
      <c r="F51" s="40">
        <v>9</v>
      </c>
      <c r="G51" s="40">
        <v>33</v>
      </c>
      <c r="H51" s="40">
        <v>7</v>
      </c>
      <c r="I51" s="40">
        <v>28</v>
      </c>
      <c r="J51" s="40">
        <v>7</v>
      </c>
      <c r="K51" s="40">
        <v>49</v>
      </c>
      <c r="L51" s="40">
        <v>15</v>
      </c>
      <c r="M51" s="40">
        <v>46</v>
      </c>
      <c r="N51" s="40">
        <v>14</v>
      </c>
      <c r="O51" s="40">
        <v>28</v>
      </c>
      <c r="P51" s="40">
        <v>3</v>
      </c>
      <c r="Q51" s="40">
        <v>27</v>
      </c>
      <c r="R51" s="40">
        <v>3</v>
      </c>
      <c r="S51" s="40">
        <v>28</v>
      </c>
      <c r="T51" s="40">
        <v>4</v>
      </c>
      <c r="U51" s="40">
        <v>32</v>
      </c>
      <c r="V51" s="40">
        <v>4</v>
      </c>
      <c r="W51" s="40">
        <v>28</v>
      </c>
      <c r="X51" s="40">
        <v>4</v>
      </c>
      <c r="Y51" s="40">
        <v>33</v>
      </c>
      <c r="Z51" s="40">
        <v>7</v>
      </c>
      <c r="AA51" s="40">
        <v>24</v>
      </c>
      <c r="AB51" s="40">
        <v>13</v>
      </c>
      <c r="AC51" s="41">
        <f t="shared" si="0"/>
        <v>401</v>
      </c>
      <c r="AD51" s="41">
        <f t="shared" si="1"/>
        <v>90</v>
      </c>
    </row>
    <row r="52" spans="2:30" s="44" customFormat="1" ht="16.5" customHeight="1" x14ac:dyDescent="0.2">
      <c r="B52" s="43"/>
      <c r="C52" s="42" t="s">
        <v>26</v>
      </c>
      <c r="D52" s="39" t="s">
        <v>67</v>
      </c>
      <c r="E52" s="40">
        <v>18</v>
      </c>
      <c r="F52" s="40">
        <v>5</v>
      </c>
      <c r="G52" s="40">
        <v>16</v>
      </c>
      <c r="H52" s="40">
        <v>5</v>
      </c>
      <c r="I52" s="40">
        <v>26</v>
      </c>
      <c r="J52" s="40">
        <v>8</v>
      </c>
      <c r="K52" s="40">
        <v>40</v>
      </c>
      <c r="L52" s="40">
        <v>9</v>
      </c>
      <c r="M52" s="40">
        <v>30</v>
      </c>
      <c r="N52" s="40">
        <v>3</v>
      </c>
      <c r="O52" s="40">
        <v>12</v>
      </c>
      <c r="P52" s="40">
        <v>2</v>
      </c>
      <c r="Q52" s="40">
        <v>14</v>
      </c>
      <c r="R52" s="40">
        <v>6</v>
      </c>
      <c r="S52" s="40">
        <v>18</v>
      </c>
      <c r="T52" s="40">
        <v>4</v>
      </c>
      <c r="U52" s="40">
        <v>39</v>
      </c>
      <c r="V52" s="40">
        <v>4</v>
      </c>
      <c r="W52" s="40">
        <v>37</v>
      </c>
      <c r="X52" s="40">
        <v>9</v>
      </c>
      <c r="Y52" s="40">
        <v>30</v>
      </c>
      <c r="Z52" s="40">
        <v>13</v>
      </c>
      <c r="AA52" s="40">
        <v>22</v>
      </c>
      <c r="AB52" s="40">
        <v>3</v>
      </c>
      <c r="AC52" s="41">
        <f t="shared" si="0"/>
        <v>302</v>
      </c>
      <c r="AD52" s="41">
        <f t="shared" si="1"/>
        <v>71</v>
      </c>
    </row>
    <row r="53" spans="2:30" s="44" customFormat="1" ht="16.5" customHeight="1" x14ac:dyDescent="0.2">
      <c r="B53" s="43"/>
      <c r="C53" s="42" t="s">
        <v>54</v>
      </c>
      <c r="D53" s="39" t="s">
        <v>68</v>
      </c>
      <c r="E53" s="40">
        <v>12</v>
      </c>
      <c r="F53" s="40">
        <v>1</v>
      </c>
      <c r="G53" s="40">
        <v>7</v>
      </c>
      <c r="H53" s="40">
        <v>4</v>
      </c>
      <c r="I53" s="40">
        <v>19</v>
      </c>
      <c r="J53" s="40">
        <v>5</v>
      </c>
      <c r="K53" s="40">
        <v>21</v>
      </c>
      <c r="L53" s="40">
        <v>11</v>
      </c>
      <c r="M53" s="40">
        <v>27</v>
      </c>
      <c r="N53" s="40">
        <v>11</v>
      </c>
      <c r="O53" s="40">
        <v>21</v>
      </c>
      <c r="P53" s="40">
        <v>12</v>
      </c>
      <c r="Q53" s="40">
        <v>18</v>
      </c>
      <c r="R53" s="40">
        <v>8</v>
      </c>
      <c r="S53" s="40">
        <v>16</v>
      </c>
      <c r="T53" s="40">
        <v>17</v>
      </c>
      <c r="U53" s="40">
        <v>17</v>
      </c>
      <c r="V53" s="40">
        <v>6</v>
      </c>
      <c r="W53" s="40">
        <v>27</v>
      </c>
      <c r="X53" s="40">
        <v>6</v>
      </c>
      <c r="Y53" s="40">
        <v>39</v>
      </c>
      <c r="Z53" s="40">
        <v>2</v>
      </c>
      <c r="AA53" s="40">
        <v>28</v>
      </c>
      <c r="AB53" s="40">
        <v>2</v>
      </c>
      <c r="AC53" s="41">
        <f t="shared" si="0"/>
        <v>252</v>
      </c>
      <c r="AD53" s="41">
        <f t="shared" si="1"/>
        <v>85</v>
      </c>
    </row>
    <row r="54" spans="2:30" s="44" customFormat="1" ht="16.5" customHeight="1" x14ac:dyDescent="0.2">
      <c r="B54" s="43"/>
      <c r="C54" s="42" t="s">
        <v>56</v>
      </c>
      <c r="D54" s="39" t="s">
        <v>69</v>
      </c>
      <c r="E54" s="40">
        <v>30</v>
      </c>
      <c r="F54" s="40">
        <v>15</v>
      </c>
      <c r="G54" s="40">
        <v>38</v>
      </c>
      <c r="H54" s="40">
        <v>12</v>
      </c>
      <c r="I54" s="40">
        <v>35</v>
      </c>
      <c r="J54" s="40">
        <v>14</v>
      </c>
      <c r="K54" s="40">
        <v>33</v>
      </c>
      <c r="L54" s="40">
        <v>4</v>
      </c>
      <c r="M54" s="40">
        <v>31</v>
      </c>
      <c r="N54" s="40">
        <v>15</v>
      </c>
      <c r="O54" s="40">
        <v>22</v>
      </c>
      <c r="P54" s="40">
        <v>14</v>
      </c>
      <c r="Q54" s="40">
        <v>37</v>
      </c>
      <c r="R54" s="40">
        <v>14</v>
      </c>
      <c r="S54" s="40">
        <v>55</v>
      </c>
      <c r="T54" s="40">
        <v>22</v>
      </c>
      <c r="U54" s="40">
        <v>52</v>
      </c>
      <c r="V54" s="40">
        <v>17</v>
      </c>
      <c r="W54" s="40">
        <v>43</v>
      </c>
      <c r="X54" s="40">
        <v>15</v>
      </c>
      <c r="Y54" s="40">
        <v>41</v>
      </c>
      <c r="Z54" s="40">
        <v>13</v>
      </c>
      <c r="AA54" s="40">
        <v>38</v>
      </c>
      <c r="AB54" s="40">
        <v>11</v>
      </c>
      <c r="AC54" s="41">
        <f t="shared" si="0"/>
        <v>455</v>
      </c>
      <c r="AD54" s="41">
        <f t="shared" si="1"/>
        <v>166</v>
      </c>
    </row>
    <row r="55" spans="2:30" s="44" customFormat="1" ht="16.5" customHeight="1" x14ac:dyDescent="0.2">
      <c r="B55" s="43"/>
      <c r="C55" s="42" t="s">
        <v>58</v>
      </c>
      <c r="D55" s="39" t="s">
        <v>70</v>
      </c>
      <c r="E55" s="40">
        <v>28</v>
      </c>
      <c r="F55" s="40">
        <v>14</v>
      </c>
      <c r="G55" s="40">
        <v>25</v>
      </c>
      <c r="H55" s="40">
        <v>17</v>
      </c>
      <c r="I55" s="40">
        <v>40</v>
      </c>
      <c r="J55" s="40">
        <v>13</v>
      </c>
      <c r="K55" s="40">
        <v>35</v>
      </c>
      <c r="L55" s="40">
        <v>8</v>
      </c>
      <c r="M55" s="40">
        <v>34</v>
      </c>
      <c r="N55" s="40">
        <v>16</v>
      </c>
      <c r="O55" s="40">
        <v>28</v>
      </c>
      <c r="P55" s="40">
        <v>17</v>
      </c>
      <c r="Q55" s="40">
        <v>37</v>
      </c>
      <c r="R55" s="40">
        <v>10</v>
      </c>
      <c r="S55" s="40">
        <v>43</v>
      </c>
      <c r="T55" s="40">
        <v>13</v>
      </c>
      <c r="U55" s="40">
        <v>46</v>
      </c>
      <c r="V55" s="40">
        <v>20</v>
      </c>
      <c r="W55" s="40">
        <v>29</v>
      </c>
      <c r="X55" s="40">
        <v>15</v>
      </c>
      <c r="Y55" s="40">
        <v>36</v>
      </c>
      <c r="Z55" s="40">
        <v>16</v>
      </c>
      <c r="AA55" s="40">
        <v>61</v>
      </c>
      <c r="AB55" s="40">
        <v>11</v>
      </c>
      <c r="AC55" s="41">
        <f t="shared" si="0"/>
        <v>442</v>
      </c>
      <c r="AD55" s="41">
        <f t="shared" si="1"/>
        <v>170</v>
      </c>
    </row>
    <row r="56" spans="2:30" s="44" customFormat="1" ht="16.5" customHeight="1" x14ac:dyDescent="0.2">
      <c r="B56" s="43"/>
      <c r="C56" s="42" t="s">
        <v>60</v>
      </c>
      <c r="D56" s="39" t="s">
        <v>71</v>
      </c>
      <c r="E56" s="40">
        <v>18</v>
      </c>
      <c r="F56" s="40">
        <v>6</v>
      </c>
      <c r="G56" s="40">
        <v>33</v>
      </c>
      <c r="H56" s="40">
        <v>5</v>
      </c>
      <c r="I56" s="40">
        <v>36</v>
      </c>
      <c r="J56" s="40">
        <v>5</v>
      </c>
      <c r="K56" s="40">
        <v>46</v>
      </c>
      <c r="L56" s="40">
        <v>6</v>
      </c>
      <c r="M56" s="40">
        <v>32</v>
      </c>
      <c r="N56" s="40">
        <v>4</v>
      </c>
      <c r="O56" s="40">
        <v>29</v>
      </c>
      <c r="P56" s="40">
        <v>3</v>
      </c>
      <c r="Q56" s="40">
        <v>22</v>
      </c>
      <c r="R56" s="40">
        <v>7</v>
      </c>
      <c r="S56" s="40">
        <v>18</v>
      </c>
      <c r="T56" s="40">
        <v>1</v>
      </c>
      <c r="U56" s="40">
        <v>17</v>
      </c>
      <c r="V56" s="40">
        <v>1</v>
      </c>
      <c r="W56" s="40">
        <v>25</v>
      </c>
      <c r="X56" s="40">
        <v>4</v>
      </c>
      <c r="Y56" s="40">
        <v>41</v>
      </c>
      <c r="Z56" s="40">
        <v>14</v>
      </c>
      <c r="AA56" s="40">
        <v>23</v>
      </c>
      <c r="AB56" s="40">
        <v>16</v>
      </c>
      <c r="AC56" s="41">
        <f t="shared" si="0"/>
        <v>340</v>
      </c>
      <c r="AD56" s="41">
        <f t="shared" si="1"/>
        <v>72</v>
      </c>
    </row>
    <row r="57" spans="2:30" s="44" customFormat="1" ht="16.5" customHeight="1" x14ac:dyDescent="0.2">
      <c r="B57" s="43"/>
      <c r="C57" s="42" t="s">
        <v>72</v>
      </c>
      <c r="D57" s="39" t="s">
        <v>73</v>
      </c>
      <c r="E57" s="40">
        <v>20</v>
      </c>
      <c r="F57" s="40">
        <v>2</v>
      </c>
      <c r="G57" s="40">
        <v>19</v>
      </c>
      <c r="H57" s="40">
        <v>17</v>
      </c>
      <c r="I57" s="40">
        <v>16</v>
      </c>
      <c r="J57" s="40">
        <v>10</v>
      </c>
      <c r="K57" s="40">
        <v>13</v>
      </c>
      <c r="L57" s="40">
        <v>13</v>
      </c>
      <c r="M57" s="40">
        <v>10</v>
      </c>
      <c r="N57" s="40">
        <v>6</v>
      </c>
      <c r="O57" s="40">
        <v>10</v>
      </c>
      <c r="P57" s="40">
        <v>7</v>
      </c>
      <c r="Q57" s="40">
        <v>15</v>
      </c>
      <c r="R57" s="40">
        <v>16</v>
      </c>
      <c r="S57" s="40">
        <v>22</v>
      </c>
      <c r="T57" s="40">
        <v>12</v>
      </c>
      <c r="U57" s="40">
        <v>24</v>
      </c>
      <c r="V57" s="40">
        <v>5</v>
      </c>
      <c r="W57" s="40">
        <v>28</v>
      </c>
      <c r="X57" s="40">
        <v>10</v>
      </c>
      <c r="Y57" s="40">
        <v>24</v>
      </c>
      <c r="Z57" s="40">
        <v>13</v>
      </c>
      <c r="AA57" s="40">
        <v>43</v>
      </c>
      <c r="AB57" s="40">
        <v>24</v>
      </c>
      <c r="AC57" s="41">
        <f t="shared" si="0"/>
        <v>244</v>
      </c>
      <c r="AD57" s="41">
        <f t="shared" si="1"/>
        <v>135</v>
      </c>
    </row>
    <row r="58" spans="2:30" s="44" customFormat="1" ht="16.5" customHeight="1" x14ac:dyDescent="0.2">
      <c r="B58" s="43"/>
      <c r="C58" s="42" t="s">
        <v>74</v>
      </c>
      <c r="D58" s="39" t="s">
        <v>75</v>
      </c>
      <c r="E58" s="40">
        <v>23</v>
      </c>
      <c r="F58" s="40">
        <v>7</v>
      </c>
      <c r="G58" s="40">
        <v>30</v>
      </c>
      <c r="H58" s="40">
        <v>9</v>
      </c>
      <c r="I58" s="40">
        <v>33</v>
      </c>
      <c r="J58" s="40">
        <v>8</v>
      </c>
      <c r="K58" s="40">
        <v>35</v>
      </c>
      <c r="L58" s="40">
        <v>9</v>
      </c>
      <c r="M58" s="40">
        <v>29</v>
      </c>
      <c r="N58" s="40">
        <v>3</v>
      </c>
      <c r="O58" s="40">
        <v>14</v>
      </c>
      <c r="P58" s="40">
        <v>8</v>
      </c>
      <c r="Q58" s="40">
        <v>11</v>
      </c>
      <c r="R58" s="40">
        <v>8</v>
      </c>
      <c r="S58" s="40">
        <v>28</v>
      </c>
      <c r="T58" s="40">
        <v>5</v>
      </c>
      <c r="U58" s="40">
        <v>32</v>
      </c>
      <c r="V58" s="40">
        <v>6</v>
      </c>
      <c r="W58" s="40">
        <v>21</v>
      </c>
      <c r="X58" s="40">
        <v>5</v>
      </c>
      <c r="Y58" s="40">
        <v>12</v>
      </c>
      <c r="Z58" s="40">
        <v>5</v>
      </c>
      <c r="AA58" s="40">
        <v>30</v>
      </c>
      <c r="AB58" s="40">
        <v>1</v>
      </c>
      <c r="AC58" s="41">
        <f t="shared" si="0"/>
        <v>298</v>
      </c>
      <c r="AD58" s="41">
        <f t="shared" si="1"/>
        <v>74</v>
      </c>
    </row>
    <row r="59" spans="2:30" s="44" customFormat="1" ht="16.5" customHeight="1" x14ac:dyDescent="0.2">
      <c r="B59" s="43"/>
      <c r="C59" s="42" t="s">
        <v>76</v>
      </c>
      <c r="D59" s="39" t="s">
        <v>173</v>
      </c>
      <c r="E59" s="40">
        <v>3</v>
      </c>
      <c r="F59" s="40">
        <v>3</v>
      </c>
      <c r="G59" s="40">
        <v>5</v>
      </c>
      <c r="H59" s="40">
        <v>1</v>
      </c>
      <c r="I59" s="40">
        <v>9</v>
      </c>
      <c r="J59" s="40">
        <v>0</v>
      </c>
      <c r="K59" s="40">
        <v>11</v>
      </c>
      <c r="L59" s="40">
        <v>4</v>
      </c>
      <c r="M59" s="40">
        <v>7</v>
      </c>
      <c r="N59" s="40">
        <v>1</v>
      </c>
      <c r="O59" s="40">
        <v>6</v>
      </c>
      <c r="P59" s="40">
        <v>2</v>
      </c>
      <c r="Q59" s="40">
        <v>6</v>
      </c>
      <c r="R59" s="40">
        <v>1</v>
      </c>
      <c r="S59" s="40">
        <v>15</v>
      </c>
      <c r="T59" s="40">
        <v>5</v>
      </c>
      <c r="U59" s="40">
        <v>13</v>
      </c>
      <c r="V59" s="40">
        <v>5</v>
      </c>
      <c r="W59" s="40">
        <v>8</v>
      </c>
      <c r="X59" s="40">
        <v>1</v>
      </c>
      <c r="Y59" s="40">
        <v>9</v>
      </c>
      <c r="Z59" s="40">
        <v>0</v>
      </c>
      <c r="AA59" s="40">
        <v>8</v>
      </c>
      <c r="AB59" s="40">
        <v>0</v>
      </c>
      <c r="AC59" s="41">
        <f t="shared" si="0"/>
        <v>100</v>
      </c>
      <c r="AD59" s="41">
        <f t="shared" si="1"/>
        <v>23</v>
      </c>
    </row>
    <row r="60" spans="2:30" s="44" customFormat="1" ht="16.5" customHeight="1" x14ac:dyDescent="0.2">
      <c r="B60" s="43"/>
      <c r="C60" s="42" t="s">
        <v>174</v>
      </c>
      <c r="D60" s="39" t="s">
        <v>175</v>
      </c>
      <c r="E60" s="40">
        <v>0</v>
      </c>
      <c r="F60" s="40">
        <v>0</v>
      </c>
      <c r="G60" s="40">
        <v>0</v>
      </c>
      <c r="H60" s="40">
        <v>0</v>
      </c>
      <c r="I60" s="40">
        <v>1</v>
      </c>
      <c r="J60" s="40">
        <v>0</v>
      </c>
      <c r="K60" s="40">
        <v>4</v>
      </c>
      <c r="L60" s="40">
        <v>0</v>
      </c>
      <c r="M60" s="40">
        <v>4</v>
      </c>
      <c r="N60" s="40">
        <v>0</v>
      </c>
      <c r="O60" s="40">
        <v>5</v>
      </c>
      <c r="P60" s="40">
        <v>0</v>
      </c>
      <c r="Q60" s="40">
        <v>4</v>
      </c>
      <c r="R60" s="40">
        <v>0</v>
      </c>
      <c r="S60" s="40">
        <v>3</v>
      </c>
      <c r="T60" s="40">
        <v>0</v>
      </c>
      <c r="U60" s="40">
        <v>3</v>
      </c>
      <c r="V60" s="40">
        <v>0</v>
      </c>
      <c r="W60" s="40">
        <v>2</v>
      </c>
      <c r="X60" s="40">
        <v>0</v>
      </c>
      <c r="Y60" s="40">
        <v>3</v>
      </c>
      <c r="Z60" s="40">
        <v>0</v>
      </c>
      <c r="AA60" s="40">
        <v>1</v>
      </c>
      <c r="AB60" s="40">
        <v>0</v>
      </c>
      <c r="AC60" s="41">
        <f t="shared" si="0"/>
        <v>30</v>
      </c>
      <c r="AD60" s="41">
        <f t="shared" si="1"/>
        <v>0</v>
      </c>
    </row>
    <row r="61" spans="2:30" s="44" customFormat="1" ht="16.5" customHeight="1" x14ac:dyDescent="0.2">
      <c r="B61" s="43"/>
      <c r="C61" s="38"/>
      <c r="D61" s="39"/>
      <c r="E61" s="40"/>
      <c r="F61" s="40"/>
      <c r="G61" s="40"/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0"/>
      <c r="Z61" s="40"/>
      <c r="AA61" s="40"/>
      <c r="AB61" s="40"/>
      <c r="AC61" s="41"/>
      <c r="AD61" s="41"/>
    </row>
    <row r="62" spans="2:30" s="44" customFormat="1" ht="16.5" customHeight="1" x14ac:dyDescent="0.2">
      <c r="B62" s="43" t="s">
        <v>80</v>
      </c>
      <c r="C62" s="38" t="s">
        <v>81</v>
      </c>
      <c r="D62" s="39"/>
      <c r="E62" s="40"/>
      <c r="F62" s="40"/>
      <c r="G62" s="40"/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0"/>
      <c r="Z62" s="40"/>
      <c r="AA62" s="40"/>
      <c r="AB62" s="40"/>
      <c r="AC62" s="41"/>
      <c r="AD62" s="41"/>
    </row>
    <row r="63" spans="2:30" s="44" customFormat="1" ht="16.5" customHeight="1" x14ac:dyDescent="0.2">
      <c r="B63" s="43"/>
      <c r="C63" s="42" t="s">
        <v>82</v>
      </c>
      <c r="D63" s="39" t="s">
        <v>83</v>
      </c>
      <c r="E63" s="40">
        <v>0</v>
      </c>
      <c r="F63" s="40">
        <v>0</v>
      </c>
      <c r="G63" s="40">
        <v>0</v>
      </c>
      <c r="H63" s="40">
        <v>0</v>
      </c>
      <c r="I63" s="40">
        <v>0</v>
      </c>
      <c r="J63" s="40">
        <v>0</v>
      </c>
      <c r="K63" s="40">
        <v>0</v>
      </c>
      <c r="L63" s="40">
        <v>0</v>
      </c>
      <c r="M63" s="40">
        <v>0</v>
      </c>
      <c r="N63" s="40">
        <v>0</v>
      </c>
      <c r="O63" s="40">
        <v>0</v>
      </c>
      <c r="P63" s="40">
        <v>0</v>
      </c>
      <c r="Q63" s="40">
        <v>0</v>
      </c>
      <c r="R63" s="40">
        <v>0</v>
      </c>
      <c r="S63" s="40">
        <v>0</v>
      </c>
      <c r="T63" s="40">
        <v>0</v>
      </c>
      <c r="U63" s="40">
        <v>1</v>
      </c>
      <c r="V63" s="40">
        <v>1</v>
      </c>
      <c r="W63" s="40">
        <v>0</v>
      </c>
      <c r="X63" s="40">
        <v>4</v>
      </c>
      <c r="Y63" s="40">
        <v>0</v>
      </c>
      <c r="Z63" s="40">
        <v>0</v>
      </c>
      <c r="AA63" s="40">
        <v>0</v>
      </c>
      <c r="AB63" s="40">
        <v>0</v>
      </c>
      <c r="AC63" s="41">
        <f t="shared" si="0"/>
        <v>1</v>
      </c>
      <c r="AD63" s="41">
        <f t="shared" si="1"/>
        <v>5</v>
      </c>
    </row>
    <row r="64" spans="2:30" s="44" customFormat="1" ht="16.5" customHeight="1" x14ac:dyDescent="0.2">
      <c r="B64" s="43"/>
      <c r="C64" s="42" t="s">
        <v>82</v>
      </c>
      <c r="D64" s="39" t="s">
        <v>84</v>
      </c>
      <c r="E64" s="40">
        <v>8</v>
      </c>
      <c r="F64" s="40">
        <v>2</v>
      </c>
      <c r="G64" s="40">
        <v>8</v>
      </c>
      <c r="H64" s="40">
        <v>3</v>
      </c>
      <c r="I64" s="40">
        <v>18</v>
      </c>
      <c r="J64" s="40">
        <v>4</v>
      </c>
      <c r="K64" s="40">
        <v>22</v>
      </c>
      <c r="L64" s="40">
        <v>2</v>
      </c>
      <c r="M64" s="40">
        <v>13</v>
      </c>
      <c r="N64" s="40">
        <v>2</v>
      </c>
      <c r="O64" s="40">
        <v>15</v>
      </c>
      <c r="P64" s="40">
        <v>3</v>
      </c>
      <c r="Q64" s="40">
        <v>11</v>
      </c>
      <c r="R64" s="40">
        <v>2</v>
      </c>
      <c r="S64" s="40">
        <v>13</v>
      </c>
      <c r="T64" s="40">
        <v>4</v>
      </c>
      <c r="U64" s="40">
        <v>16</v>
      </c>
      <c r="V64" s="40">
        <v>8</v>
      </c>
      <c r="W64" s="40">
        <v>7</v>
      </c>
      <c r="X64" s="40">
        <v>9</v>
      </c>
      <c r="Y64" s="40">
        <v>9</v>
      </c>
      <c r="Z64" s="40">
        <v>5</v>
      </c>
      <c r="AA64" s="40">
        <v>14</v>
      </c>
      <c r="AB64" s="40">
        <v>2</v>
      </c>
      <c r="AC64" s="41">
        <f t="shared" si="0"/>
        <v>154</v>
      </c>
      <c r="AD64" s="41">
        <f t="shared" si="1"/>
        <v>46</v>
      </c>
    </row>
    <row r="65" spans="2:30" s="44" customFormat="1" ht="16.5" customHeight="1" x14ac:dyDescent="0.2">
      <c r="B65" s="43"/>
      <c r="C65" s="42" t="s">
        <v>82</v>
      </c>
      <c r="D65" s="39" t="s">
        <v>85</v>
      </c>
      <c r="E65" s="40">
        <v>50</v>
      </c>
      <c r="F65" s="40">
        <v>16</v>
      </c>
      <c r="G65" s="40">
        <v>52</v>
      </c>
      <c r="H65" s="40">
        <v>10</v>
      </c>
      <c r="I65" s="40">
        <v>58</v>
      </c>
      <c r="J65" s="40">
        <v>15</v>
      </c>
      <c r="K65" s="40">
        <v>45</v>
      </c>
      <c r="L65" s="40">
        <v>20</v>
      </c>
      <c r="M65" s="40">
        <v>48</v>
      </c>
      <c r="N65" s="40">
        <v>14</v>
      </c>
      <c r="O65" s="40">
        <v>32</v>
      </c>
      <c r="P65" s="40">
        <v>14</v>
      </c>
      <c r="Q65" s="40">
        <v>41</v>
      </c>
      <c r="R65" s="40">
        <v>19</v>
      </c>
      <c r="S65" s="40">
        <v>54</v>
      </c>
      <c r="T65" s="40">
        <v>17</v>
      </c>
      <c r="U65" s="40">
        <v>56</v>
      </c>
      <c r="V65" s="40">
        <v>12</v>
      </c>
      <c r="W65" s="40">
        <v>64</v>
      </c>
      <c r="X65" s="40">
        <v>26</v>
      </c>
      <c r="Y65" s="40">
        <v>65</v>
      </c>
      <c r="Z65" s="40">
        <v>13</v>
      </c>
      <c r="AA65" s="40">
        <v>57</v>
      </c>
      <c r="AB65" s="40">
        <v>14</v>
      </c>
      <c r="AC65" s="41">
        <f t="shared" si="0"/>
        <v>622</v>
      </c>
      <c r="AD65" s="41">
        <f t="shared" si="1"/>
        <v>190</v>
      </c>
    </row>
    <row r="66" spans="2:30" s="44" customFormat="1" ht="16.5" customHeight="1" x14ac:dyDescent="0.2">
      <c r="B66" s="43"/>
      <c r="C66" s="42" t="s">
        <v>82</v>
      </c>
      <c r="D66" s="39" t="s">
        <v>86</v>
      </c>
      <c r="E66" s="40">
        <v>280</v>
      </c>
      <c r="F66" s="40">
        <v>114</v>
      </c>
      <c r="G66" s="40">
        <v>319</v>
      </c>
      <c r="H66" s="40">
        <v>98</v>
      </c>
      <c r="I66" s="40">
        <v>254</v>
      </c>
      <c r="J66" s="40">
        <v>120</v>
      </c>
      <c r="K66" s="40">
        <v>306</v>
      </c>
      <c r="L66" s="40">
        <v>138</v>
      </c>
      <c r="M66" s="40">
        <v>293</v>
      </c>
      <c r="N66" s="40">
        <v>108</v>
      </c>
      <c r="O66" s="40">
        <v>271</v>
      </c>
      <c r="P66" s="40">
        <v>94</v>
      </c>
      <c r="Q66" s="40">
        <v>287</v>
      </c>
      <c r="R66" s="40">
        <v>107</v>
      </c>
      <c r="S66" s="40">
        <v>295</v>
      </c>
      <c r="T66" s="40">
        <v>121</v>
      </c>
      <c r="U66" s="40">
        <v>255</v>
      </c>
      <c r="V66" s="40">
        <v>94</v>
      </c>
      <c r="W66" s="40">
        <v>314</v>
      </c>
      <c r="X66" s="40">
        <v>104</v>
      </c>
      <c r="Y66" s="40">
        <v>343</v>
      </c>
      <c r="Z66" s="40">
        <v>133</v>
      </c>
      <c r="AA66" s="40">
        <v>315</v>
      </c>
      <c r="AB66" s="40">
        <v>104</v>
      </c>
      <c r="AC66" s="41">
        <f t="shared" si="0"/>
        <v>3532</v>
      </c>
      <c r="AD66" s="41">
        <f t="shared" si="1"/>
        <v>1335</v>
      </c>
    </row>
    <row r="67" spans="2:30" s="44" customFormat="1" ht="16.5" customHeight="1" x14ac:dyDescent="0.2">
      <c r="B67" s="43"/>
      <c r="C67" s="42" t="s">
        <v>82</v>
      </c>
      <c r="D67" s="39" t="s">
        <v>87</v>
      </c>
      <c r="E67" s="40">
        <v>47</v>
      </c>
      <c r="F67" s="40">
        <v>96</v>
      </c>
      <c r="G67" s="40">
        <v>43</v>
      </c>
      <c r="H67" s="40">
        <v>35</v>
      </c>
      <c r="I67" s="40">
        <v>60</v>
      </c>
      <c r="J67" s="40">
        <v>56</v>
      </c>
      <c r="K67" s="40">
        <v>58</v>
      </c>
      <c r="L67" s="40">
        <v>31</v>
      </c>
      <c r="M67" s="40">
        <v>61</v>
      </c>
      <c r="N67" s="40">
        <v>38</v>
      </c>
      <c r="O67" s="40">
        <v>45</v>
      </c>
      <c r="P67" s="40">
        <v>30</v>
      </c>
      <c r="Q67" s="40">
        <v>54</v>
      </c>
      <c r="R67" s="40">
        <v>41</v>
      </c>
      <c r="S67" s="40">
        <v>57</v>
      </c>
      <c r="T67" s="40">
        <v>29</v>
      </c>
      <c r="U67" s="40">
        <v>57</v>
      </c>
      <c r="V67" s="40">
        <v>43</v>
      </c>
      <c r="W67" s="40">
        <v>59</v>
      </c>
      <c r="X67" s="40">
        <v>34</v>
      </c>
      <c r="Y67" s="40">
        <v>55</v>
      </c>
      <c r="Z67" s="40">
        <v>39</v>
      </c>
      <c r="AA67" s="40">
        <v>75</v>
      </c>
      <c r="AB67" s="40">
        <v>36</v>
      </c>
      <c r="AC67" s="41">
        <f t="shared" si="0"/>
        <v>671</v>
      </c>
      <c r="AD67" s="41">
        <f t="shared" si="1"/>
        <v>508</v>
      </c>
    </row>
    <row r="68" spans="2:30" s="44" customFormat="1" ht="16.5" customHeight="1" x14ac:dyDescent="0.2">
      <c r="B68" s="43"/>
      <c r="C68" s="42" t="s">
        <v>82</v>
      </c>
      <c r="D68" s="39" t="s">
        <v>88</v>
      </c>
      <c r="E68" s="40">
        <v>14</v>
      </c>
      <c r="F68" s="40">
        <v>28</v>
      </c>
      <c r="G68" s="40">
        <v>5</v>
      </c>
      <c r="H68" s="40">
        <v>7</v>
      </c>
      <c r="I68" s="40">
        <v>12</v>
      </c>
      <c r="J68" s="40">
        <v>13</v>
      </c>
      <c r="K68" s="40">
        <v>8</v>
      </c>
      <c r="L68" s="40">
        <v>10</v>
      </c>
      <c r="M68" s="40">
        <v>8</v>
      </c>
      <c r="N68" s="40">
        <v>12</v>
      </c>
      <c r="O68" s="40">
        <v>7</v>
      </c>
      <c r="P68" s="40">
        <v>8</v>
      </c>
      <c r="Q68" s="40">
        <v>9</v>
      </c>
      <c r="R68" s="40">
        <v>10</v>
      </c>
      <c r="S68" s="40">
        <v>4</v>
      </c>
      <c r="T68" s="40">
        <v>9</v>
      </c>
      <c r="U68" s="40">
        <v>5</v>
      </c>
      <c r="V68" s="40">
        <v>13</v>
      </c>
      <c r="W68" s="40">
        <v>4</v>
      </c>
      <c r="X68" s="40">
        <v>9</v>
      </c>
      <c r="Y68" s="40">
        <v>4</v>
      </c>
      <c r="Z68" s="40">
        <v>10</v>
      </c>
      <c r="AA68" s="40">
        <v>2</v>
      </c>
      <c r="AB68" s="40">
        <v>7</v>
      </c>
      <c r="AC68" s="41">
        <f t="shared" si="0"/>
        <v>82</v>
      </c>
      <c r="AD68" s="41">
        <f t="shared" si="1"/>
        <v>136</v>
      </c>
    </row>
    <row r="69" spans="2:30" s="44" customFormat="1" ht="16.5" customHeight="1" x14ac:dyDescent="0.2">
      <c r="B69" s="43"/>
      <c r="C69" s="38"/>
      <c r="D69" s="39"/>
      <c r="E69" s="40"/>
      <c r="F69" s="40"/>
      <c r="G69" s="40"/>
      <c r="H69" s="40"/>
      <c r="I69" s="40"/>
      <c r="J69" s="40"/>
      <c r="K69" s="40"/>
      <c r="L69" s="40"/>
      <c r="M69" s="40"/>
      <c r="N69" s="40"/>
      <c r="O69" s="40"/>
      <c r="P69" s="40"/>
      <c r="Q69" s="40"/>
      <c r="R69" s="40"/>
      <c r="S69" s="40"/>
      <c r="T69" s="40"/>
      <c r="U69" s="40"/>
      <c r="V69" s="40"/>
      <c r="W69" s="40"/>
      <c r="X69" s="40"/>
      <c r="Y69" s="40"/>
      <c r="Z69" s="40"/>
      <c r="AA69" s="40"/>
      <c r="AB69" s="40"/>
      <c r="AC69" s="41"/>
      <c r="AD69" s="41"/>
    </row>
    <row r="70" spans="2:30" s="44" customFormat="1" ht="16.5" customHeight="1" x14ac:dyDescent="0.2">
      <c r="B70" s="43" t="s">
        <v>89</v>
      </c>
      <c r="C70" s="38" t="s">
        <v>90</v>
      </c>
      <c r="D70" s="39"/>
      <c r="E70" s="40"/>
      <c r="F70" s="40"/>
      <c r="G70" s="40"/>
      <c r="H70" s="40"/>
      <c r="I70" s="40"/>
      <c r="J70" s="40"/>
      <c r="K70" s="40"/>
      <c r="L70" s="40"/>
      <c r="M70" s="40"/>
      <c r="N70" s="40"/>
      <c r="O70" s="40"/>
      <c r="P70" s="40"/>
      <c r="Q70" s="40"/>
      <c r="R70" s="40"/>
      <c r="S70" s="40"/>
      <c r="T70" s="40"/>
      <c r="U70" s="40"/>
      <c r="V70" s="40"/>
      <c r="W70" s="40"/>
      <c r="X70" s="40"/>
      <c r="Y70" s="40"/>
      <c r="Z70" s="40"/>
      <c r="AA70" s="40"/>
      <c r="AB70" s="40"/>
      <c r="AC70" s="41"/>
      <c r="AD70" s="41"/>
    </row>
    <row r="71" spans="2:30" s="44" customFormat="1" ht="16.5" customHeight="1" x14ac:dyDescent="0.2">
      <c r="B71" s="43"/>
      <c r="C71" s="42" t="s">
        <v>82</v>
      </c>
      <c r="D71" s="39" t="s">
        <v>91</v>
      </c>
      <c r="E71" s="40">
        <v>103</v>
      </c>
      <c r="F71" s="40">
        <v>69</v>
      </c>
      <c r="G71" s="40">
        <v>113</v>
      </c>
      <c r="H71" s="40">
        <v>50</v>
      </c>
      <c r="I71" s="40">
        <v>116</v>
      </c>
      <c r="J71" s="40">
        <v>65</v>
      </c>
      <c r="K71" s="40">
        <v>122</v>
      </c>
      <c r="L71" s="40">
        <v>71</v>
      </c>
      <c r="M71" s="40">
        <v>140</v>
      </c>
      <c r="N71" s="40">
        <v>88</v>
      </c>
      <c r="O71" s="40">
        <v>121</v>
      </c>
      <c r="P71" s="40">
        <v>67</v>
      </c>
      <c r="Q71" s="40">
        <v>134</v>
      </c>
      <c r="R71" s="40">
        <v>51</v>
      </c>
      <c r="S71" s="40">
        <v>112</v>
      </c>
      <c r="T71" s="40">
        <v>64</v>
      </c>
      <c r="U71" s="40">
        <v>109</v>
      </c>
      <c r="V71" s="40">
        <v>57</v>
      </c>
      <c r="W71" s="40">
        <v>139</v>
      </c>
      <c r="X71" s="40">
        <v>61</v>
      </c>
      <c r="Y71" s="40">
        <v>143</v>
      </c>
      <c r="Z71" s="40">
        <v>72</v>
      </c>
      <c r="AA71" s="40">
        <v>135</v>
      </c>
      <c r="AB71" s="40">
        <v>53</v>
      </c>
      <c r="AC71" s="41">
        <f t="shared" ref="AC71:AC109" si="2">SUMIF($E$5:$AB$5,"L",E71:AB71)</f>
        <v>1487</v>
      </c>
      <c r="AD71" s="41">
        <f t="shared" ref="AD71:AD109" si="3">SUMIF($E$5:$AB$5,"P",E71:AB71)</f>
        <v>768</v>
      </c>
    </row>
    <row r="72" spans="2:30" s="44" customFormat="1" ht="16.5" customHeight="1" x14ac:dyDescent="0.2">
      <c r="B72" s="43"/>
      <c r="C72" s="42" t="s">
        <v>82</v>
      </c>
      <c r="D72" s="39" t="s">
        <v>92</v>
      </c>
      <c r="E72" s="40">
        <v>91</v>
      </c>
      <c r="F72" s="40">
        <v>56</v>
      </c>
      <c r="G72" s="40">
        <v>95</v>
      </c>
      <c r="H72" s="40">
        <v>41</v>
      </c>
      <c r="I72" s="40">
        <v>90</v>
      </c>
      <c r="J72" s="40">
        <v>64</v>
      </c>
      <c r="K72" s="40">
        <v>99</v>
      </c>
      <c r="L72" s="40">
        <v>55</v>
      </c>
      <c r="M72" s="40">
        <v>107</v>
      </c>
      <c r="N72" s="40">
        <v>39</v>
      </c>
      <c r="O72" s="40">
        <v>86</v>
      </c>
      <c r="P72" s="40">
        <v>40</v>
      </c>
      <c r="Q72" s="40">
        <v>78</v>
      </c>
      <c r="R72" s="40">
        <v>53</v>
      </c>
      <c r="S72" s="40">
        <v>133</v>
      </c>
      <c r="T72" s="40">
        <v>45</v>
      </c>
      <c r="U72" s="40">
        <v>145</v>
      </c>
      <c r="V72" s="40">
        <v>58</v>
      </c>
      <c r="W72" s="40">
        <v>119</v>
      </c>
      <c r="X72" s="40">
        <v>52</v>
      </c>
      <c r="Y72" s="40">
        <v>149</v>
      </c>
      <c r="Z72" s="40">
        <v>59</v>
      </c>
      <c r="AA72" s="40">
        <v>133</v>
      </c>
      <c r="AB72" s="40">
        <v>57</v>
      </c>
      <c r="AC72" s="41">
        <f t="shared" si="2"/>
        <v>1325</v>
      </c>
      <c r="AD72" s="41">
        <f t="shared" si="3"/>
        <v>619</v>
      </c>
    </row>
    <row r="73" spans="2:30" s="44" customFormat="1" ht="16.5" customHeight="1" x14ac:dyDescent="0.2">
      <c r="B73" s="43"/>
      <c r="C73" s="42" t="s">
        <v>82</v>
      </c>
      <c r="D73" s="39" t="s">
        <v>93</v>
      </c>
      <c r="E73" s="40">
        <v>78</v>
      </c>
      <c r="F73" s="40">
        <v>26</v>
      </c>
      <c r="G73" s="40">
        <v>87</v>
      </c>
      <c r="H73" s="40">
        <v>18</v>
      </c>
      <c r="I73" s="40">
        <v>88</v>
      </c>
      <c r="J73" s="40">
        <v>20</v>
      </c>
      <c r="K73" s="40">
        <v>88</v>
      </c>
      <c r="L73" s="40">
        <v>29</v>
      </c>
      <c r="M73" s="40">
        <v>79</v>
      </c>
      <c r="N73" s="40">
        <v>18</v>
      </c>
      <c r="O73" s="40">
        <v>61</v>
      </c>
      <c r="P73" s="40">
        <v>16</v>
      </c>
      <c r="Q73" s="40">
        <v>85</v>
      </c>
      <c r="R73" s="40">
        <v>23</v>
      </c>
      <c r="S73" s="40">
        <v>79</v>
      </c>
      <c r="T73" s="40">
        <v>32</v>
      </c>
      <c r="U73" s="40">
        <v>80</v>
      </c>
      <c r="V73" s="40">
        <v>20</v>
      </c>
      <c r="W73" s="40">
        <v>95</v>
      </c>
      <c r="X73" s="40">
        <v>25</v>
      </c>
      <c r="Y73" s="40">
        <v>76</v>
      </c>
      <c r="Z73" s="40">
        <v>21</v>
      </c>
      <c r="AA73" s="40">
        <v>79</v>
      </c>
      <c r="AB73" s="40">
        <v>17</v>
      </c>
      <c r="AC73" s="41">
        <f t="shared" si="2"/>
        <v>975</v>
      </c>
      <c r="AD73" s="41">
        <f t="shared" si="3"/>
        <v>265</v>
      </c>
    </row>
    <row r="74" spans="2:30" s="44" customFormat="1" ht="16.5" customHeight="1" x14ac:dyDescent="0.2">
      <c r="B74" s="43"/>
      <c r="C74" s="42" t="s">
        <v>82</v>
      </c>
      <c r="D74" s="39" t="s">
        <v>94</v>
      </c>
      <c r="E74" s="40">
        <v>100</v>
      </c>
      <c r="F74" s="40">
        <v>35</v>
      </c>
      <c r="G74" s="40">
        <v>109</v>
      </c>
      <c r="H74" s="40">
        <v>31</v>
      </c>
      <c r="I74" s="40">
        <v>99</v>
      </c>
      <c r="J74" s="40">
        <v>46</v>
      </c>
      <c r="K74" s="40">
        <v>114</v>
      </c>
      <c r="L74" s="40">
        <v>41</v>
      </c>
      <c r="M74" s="40">
        <v>92</v>
      </c>
      <c r="N74" s="40">
        <v>23</v>
      </c>
      <c r="O74" s="40">
        <v>96</v>
      </c>
      <c r="P74" s="40">
        <v>21</v>
      </c>
      <c r="Q74" s="40">
        <v>97</v>
      </c>
      <c r="R74" s="40">
        <v>42</v>
      </c>
      <c r="S74" s="40">
        <v>87</v>
      </c>
      <c r="T74" s="40">
        <v>29</v>
      </c>
      <c r="U74" s="40">
        <v>120</v>
      </c>
      <c r="V74" s="40">
        <v>24</v>
      </c>
      <c r="W74" s="40">
        <v>93</v>
      </c>
      <c r="X74" s="40">
        <v>35</v>
      </c>
      <c r="Y74" s="40">
        <v>107</v>
      </c>
      <c r="Z74" s="40">
        <v>37</v>
      </c>
      <c r="AA74" s="40">
        <v>110</v>
      </c>
      <c r="AB74" s="40">
        <v>25</v>
      </c>
      <c r="AC74" s="41">
        <f t="shared" si="2"/>
        <v>1224</v>
      </c>
      <c r="AD74" s="41">
        <f t="shared" si="3"/>
        <v>389</v>
      </c>
    </row>
    <row r="75" spans="2:30" s="44" customFormat="1" ht="16.5" customHeight="1" x14ac:dyDescent="0.2">
      <c r="B75" s="43"/>
      <c r="C75" s="42" t="s">
        <v>82</v>
      </c>
      <c r="D75" s="39" t="s">
        <v>95</v>
      </c>
      <c r="E75" s="40">
        <v>12</v>
      </c>
      <c r="F75" s="40">
        <v>14</v>
      </c>
      <c r="G75" s="40">
        <v>12</v>
      </c>
      <c r="H75" s="40">
        <v>12</v>
      </c>
      <c r="I75" s="40">
        <v>12</v>
      </c>
      <c r="J75" s="40">
        <v>12</v>
      </c>
      <c r="K75" s="40">
        <v>14</v>
      </c>
      <c r="L75" s="40">
        <v>4</v>
      </c>
      <c r="M75" s="40">
        <v>9</v>
      </c>
      <c r="N75" s="40">
        <v>2</v>
      </c>
      <c r="O75" s="40">
        <v>8</v>
      </c>
      <c r="P75" s="40">
        <v>3</v>
      </c>
      <c r="Q75" s="40">
        <v>10</v>
      </c>
      <c r="R75" s="40">
        <v>8</v>
      </c>
      <c r="S75" s="40">
        <v>17</v>
      </c>
      <c r="T75" s="40">
        <v>5</v>
      </c>
      <c r="U75" s="40">
        <v>17</v>
      </c>
      <c r="V75" s="40">
        <v>7</v>
      </c>
      <c r="W75" s="40">
        <v>9</v>
      </c>
      <c r="X75" s="40">
        <v>5</v>
      </c>
      <c r="Y75" s="40">
        <v>9</v>
      </c>
      <c r="Z75" s="40">
        <v>3</v>
      </c>
      <c r="AA75" s="40">
        <v>11</v>
      </c>
      <c r="AB75" s="40">
        <v>6</v>
      </c>
      <c r="AC75" s="41">
        <f t="shared" si="2"/>
        <v>140</v>
      </c>
      <c r="AD75" s="41">
        <f t="shared" si="3"/>
        <v>81</v>
      </c>
    </row>
    <row r="76" spans="2:30" s="44" customFormat="1" ht="16.5" customHeight="1" x14ac:dyDescent="0.2">
      <c r="B76" s="43"/>
      <c r="C76" s="42"/>
      <c r="D76" s="39"/>
      <c r="E76" s="40"/>
      <c r="F76" s="40"/>
      <c r="G76" s="40"/>
      <c r="H76" s="40"/>
      <c r="I76" s="40"/>
      <c r="J76" s="40"/>
      <c r="K76" s="40"/>
      <c r="L76" s="40"/>
      <c r="M76" s="40"/>
      <c r="N76" s="40"/>
      <c r="O76" s="40"/>
      <c r="P76" s="40"/>
      <c r="Q76" s="40"/>
      <c r="R76" s="40"/>
      <c r="S76" s="40"/>
      <c r="T76" s="40"/>
      <c r="U76" s="40"/>
      <c r="V76" s="40"/>
      <c r="W76" s="40"/>
      <c r="X76" s="40"/>
      <c r="Y76" s="40"/>
      <c r="Z76" s="40"/>
      <c r="AA76" s="40"/>
      <c r="AB76" s="40"/>
      <c r="AC76" s="41"/>
      <c r="AD76" s="41"/>
    </row>
    <row r="77" spans="2:30" s="44" customFormat="1" ht="16.5" customHeight="1" x14ac:dyDescent="0.2">
      <c r="B77" s="43" t="s">
        <v>96</v>
      </c>
      <c r="C77" s="38" t="s">
        <v>97</v>
      </c>
      <c r="D77" s="39"/>
      <c r="E77" s="40"/>
      <c r="F77" s="40"/>
      <c r="G77" s="40"/>
      <c r="H77" s="40"/>
      <c r="I77" s="40"/>
      <c r="J77" s="40"/>
      <c r="K77" s="40"/>
      <c r="L77" s="40"/>
      <c r="M77" s="40"/>
      <c r="N77" s="40"/>
      <c r="O77" s="40"/>
      <c r="P77" s="40"/>
      <c r="Q77" s="40"/>
      <c r="R77" s="40"/>
      <c r="S77" s="40"/>
      <c r="T77" s="40"/>
      <c r="U77" s="40"/>
      <c r="V77" s="40"/>
      <c r="W77" s="40"/>
      <c r="X77" s="40"/>
      <c r="Y77" s="40"/>
      <c r="Z77" s="40"/>
      <c r="AA77" s="40"/>
      <c r="AB77" s="40"/>
      <c r="AC77" s="41"/>
      <c r="AD77" s="41"/>
    </row>
    <row r="78" spans="2:30" s="44" customFormat="1" ht="16.5" customHeight="1" x14ac:dyDescent="0.2">
      <c r="B78" s="43"/>
      <c r="C78" s="42" t="s">
        <v>82</v>
      </c>
      <c r="D78" s="39" t="s">
        <v>98</v>
      </c>
      <c r="E78" s="40">
        <v>6</v>
      </c>
      <c r="F78" s="40">
        <v>3</v>
      </c>
      <c r="G78" s="40">
        <v>8</v>
      </c>
      <c r="H78" s="40">
        <v>2</v>
      </c>
      <c r="I78" s="40">
        <v>2</v>
      </c>
      <c r="J78" s="40">
        <v>2</v>
      </c>
      <c r="K78" s="40">
        <v>5</v>
      </c>
      <c r="L78" s="40">
        <v>0</v>
      </c>
      <c r="M78" s="40">
        <v>2</v>
      </c>
      <c r="N78" s="40">
        <v>0</v>
      </c>
      <c r="O78" s="40">
        <v>3</v>
      </c>
      <c r="P78" s="40">
        <v>0</v>
      </c>
      <c r="Q78" s="40">
        <v>4</v>
      </c>
      <c r="R78" s="40">
        <v>5</v>
      </c>
      <c r="S78" s="40">
        <v>7</v>
      </c>
      <c r="T78" s="40">
        <v>1</v>
      </c>
      <c r="U78" s="40">
        <v>10</v>
      </c>
      <c r="V78" s="40">
        <v>3</v>
      </c>
      <c r="W78" s="40">
        <v>6</v>
      </c>
      <c r="X78" s="40">
        <v>3</v>
      </c>
      <c r="Y78" s="40">
        <v>2</v>
      </c>
      <c r="Z78" s="40">
        <v>5</v>
      </c>
      <c r="AA78" s="40">
        <v>4</v>
      </c>
      <c r="AB78" s="40">
        <v>2</v>
      </c>
      <c r="AC78" s="41">
        <f t="shared" si="2"/>
        <v>59</v>
      </c>
      <c r="AD78" s="41">
        <f t="shared" si="3"/>
        <v>26</v>
      </c>
    </row>
    <row r="79" spans="2:30" s="44" customFormat="1" ht="16.5" customHeight="1" x14ac:dyDescent="0.2">
      <c r="B79" s="43"/>
      <c r="C79" s="42" t="s">
        <v>82</v>
      </c>
      <c r="D79" s="39" t="s">
        <v>99</v>
      </c>
      <c r="E79" s="40">
        <v>1</v>
      </c>
      <c r="F79" s="40">
        <v>0</v>
      </c>
      <c r="G79" s="40">
        <v>4</v>
      </c>
      <c r="H79" s="40">
        <v>0</v>
      </c>
      <c r="I79" s="40">
        <v>4</v>
      </c>
      <c r="J79" s="40">
        <v>0</v>
      </c>
      <c r="K79" s="40">
        <v>0</v>
      </c>
      <c r="L79" s="40">
        <v>0</v>
      </c>
      <c r="M79" s="40">
        <v>0</v>
      </c>
      <c r="N79" s="40">
        <v>0</v>
      </c>
      <c r="O79" s="40">
        <v>0</v>
      </c>
      <c r="P79" s="40">
        <v>0</v>
      </c>
      <c r="Q79" s="40">
        <v>0</v>
      </c>
      <c r="R79" s="40">
        <v>0</v>
      </c>
      <c r="S79" s="40">
        <v>1</v>
      </c>
      <c r="T79" s="40">
        <v>0</v>
      </c>
      <c r="U79" s="40">
        <v>5</v>
      </c>
      <c r="V79" s="40">
        <v>1</v>
      </c>
      <c r="W79" s="40">
        <v>3</v>
      </c>
      <c r="X79" s="40">
        <v>0</v>
      </c>
      <c r="Y79" s="40">
        <v>7</v>
      </c>
      <c r="Z79" s="40">
        <v>0</v>
      </c>
      <c r="AA79" s="40">
        <v>2</v>
      </c>
      <c r="AB79" s="40">
        <v>0</v>
      </c>
      <c r="AC79" s="41">
        <f t="shared" si="2"/>
        <v>27</v>
      </c>
      <c r="AD79" s="41">
        <f t="shared" si="3"/>
        <v>1</v>
      </c>
    </row>
    <row r="80" spans="2:30" s="44" customFormat="1" ht="16.5" customHeight="1" x14ac:dyDescent="0.2">
      <c r="B80" s="43"/>
      <c r="C80" s="42" t="s">
        <v>82</v>
      </c>
      <c r="D80" s="39" t="s">
        <v>100</v>
      </c>
      <c r="E80" s="40">
        <v>3</v>
      </c>
      <c r="F80" s="40">
        <v>0</v>
      </c>
      <c r="G80" s="40">
        <v>3</v>
      </c>
      <c r="H80" s="40">
        <v>0</v>
      </c>
      <c r="I80" s="40">
        <v>1</v>
      </c>
      <c r="J80" s="40">
        <v>0</v>
      </c>
      <c r="K80" s="40">
        <v>2</v>
      </c>
      <c r="L80" s="40">
        <v>0</v>
      </c>
      <c r="M80" s="40">
        <v>5</v>
      </c>
      <c r="N80" s="40">
        <v>0</v>
      </c>
      <c r="O80" s="40">
        <v>3</v>
      </c>
      <c r="P80" s="40">
        <v>0</v>
      </c>
      <c r="Q80" s="40">
        <v>1</v>
      </c>
      <c r="R80" s="40">
        <v>0</v>
      </c>
      <c r="S80" s="40">
        <v>5</v>
      </c>
      <c r="T80" s="40">
        <v>2</v>
      </c>
      <c r="U80" s="40">
        <v>5</v>
      </c>
      <c r="V80" s="40">
        <v>0</v>
      </c>
      <c r="W80" s="40">
        <v>3</v>
      </c>
      <c r="X80" s="40">
        <v>2</v>
      </c>
      <c r="Y80" s="40">
        <v>3</v>
      </c>
      <c r="Z80" s="40">
        <v>1</v>
      </c>
      <c r="AA80" s="40">
        <v>3</v>
      </c>
      <c r="AB80" s="40">
        <v>2</v>
      </c>
      <c r="AC80" s="41">
        <f t="shared" si="2"/>
        <v>37</v>
      </c>
      <c r="AD80" s="41">
        <f t="shared" si="3"/>
        <v>7</v>
      </c>
    </row>
    <row r="81" spans="2:30" s="44" customFormat="1" ht="16.5" customHeight="1" x14ac:dyDescent="0.2">
      <c r="B81" s="43"/>
      <c r="C81" s="42" t="s">
        <v>82</v>
      </c>
      <c r="D81" s="39" t="s">
        <v>101</v>
      </c>
      <c r="E81" s="40">
        <v>34</v>
      </c>
      <c r="F81" s="40">
        <v>5</v>
      </c>
      <c r="G81" s="40">
        <v>44</v>
      </c>
      <c r="H81" s="40">
        <v>4</v>
      </c>
      <c r="I81" s="40">
        <v>65</v>
      </c>
      <c r="J81" s="40">
        <v>4</v>
      </c>
      <c r="K81" s="40">
        <v>59</v>
      </c>
      <c r="L81" s="40">
        <v>4</v>
      </c>
      <c r="M81" s="40">
        <v>56</v>
      </c>
      <c r="N81" s="40">
        <v>0</v>
      </c>
      <c r="O81" s="40">
        <v>40</v>
      </c>
      <c r="P81" s="40">
        <v>0</v>
      </c>
      <c r="Q81" s="40">
        <v>46</v>
      </c>
      <c r="R81" s="40">
        <v>5</v>
      </c>
      <c r="S81" s="40">
        <v>53</v>
      </c>
      <c r="T81" s="40">
        <v>2</v>
      </c>
      <c r="U81" s="40">
        <v>46</v>
      </c>
      <c r="V81" s="40">
        <v>1</v>
      </c>
      <c r="W81" s="40">
        <v>39</v>
      </c>
      <c r="X81" s="40">
        <v>0</v>
      </c>
      <c r="Y81" s="40">
        <v>44</v>
      </c>
      <c r="Z81" s="40">
        <v>1</v>
      </c>
      <c r="AA81" s="40">
        <v>55</v>
      </c>
      <c r="AB81" s="40">
        <v>1</v>
      </c>
      <c r="AC81" s="41">
        <f t="shared" si="2"/>
        <v>581</v>
      </c>
      <c r="AD81" s="41">
        <f t="shared" si="3"/>
        <v>27</v>
      </c>
    </row>
    <row r="82" spans="2:30" s="44" customFormat="1" ht="16.5" customHeight="1" x14ac:dyDescent="0.2">
      <c r="B82" s="43"/>
      <c r="C82" s="42" t="s">
        <v>82</v>
      </c>
      <c r="D82" s="39" t="s">
        <v>102</v>
      </c>
      <c r="E82" s="40">
        <v>46</v>
      </c>
      <c r="F82" s="40">
        <v>1</v>
      </c>
      <c r="G82" s="40">
        <v>40</v>
      </c>
      <c r="H82" s="40">
        <v>3</v>
      </c>
      <c r="I82" s="40">
        <v>61</v>
      </c>
      <c r="J82" s="40">
        <v>5</v>
      </c>
      <c r="K82" s="40">
        <v>59</v>
      </c>
      <c r="L82" s="40">
        <v>1</v>
      </c>
      <c r="M82" s="40">
        <v>52</v>
      </c>
      <c r="N82" s="40">
        <v>8</v>
      </c>
      <c r="O82" s="40">
        <v>23</v>
      </c>
      <c r="P82" s="40">
        <v>4</v>
      </c>
      <c r="Q82" s="40">
        <v>25</v>
      </c>
      <c r="R82" s="40">
        <v>4</v>
      </c>
      <c r="S82" s="40">
        <v>44</v>
      </c>
      <c r="T82" s="40">
        <v>4</v>
      </c>
      <c r="U82" s="40">
        <v>44</v>
      </c>
      <c r="V82" s="40">
        <v>2</v>
      </c>
      <c r="W82" s="40">
        <v>39</v>
      </c>
      <c r="X82" s="40">
        <v>3</v>
      </c>
      <c r="Y82" s="40">
        <v>50</v>
      </c>
      <c r="Z82" s="40">
        <v>2</v>
      </c>
      <c r="AA82" s="40">
        <v>55</v>
      </c>
      <c r="AB82" s="40">
        <v>1</v>
      </c>
      <c r="AC82" s="41">
        <f t="shared" si="2"/>
        <v>538</v>
      </c>
      <c r="AD82" s="41">
        <f t="shared" si="3"/>
        <v>38</v>
      </c>
    </row>
    <row r="83" spans="2:30" s="44" customFormat="1" ht="16.5" customHeight="1" x14ac:dyDescent="0.2">
      <c r="B83" s="43"/>
      <c r="C83" s="42" t="s">
        <v>82</v>
      </c>
      <c r="D83" s="39" t="s">
        <v>103</v>
      </c>
      <c r="E83" s="40">
        <v>8</v>
      </c>
      <c r="F83" s="40">
        <v>6</v>
      </c>
      <c r="G83" s="40">
        <v>5</v>
      </c>
      <c r="H83" s="40">
        <v>0</v>
      </c>
      <c r="I83" s="40">
        <v>1</v>
      </c>
      <c r="J83" s="40">
        <v>3</v>
      </c>
      <c r="K83" s="40">
        <v>9</v>
      </c>
      <c r="L83" s="40">
        <v>1</v>
      </c>
      <c r="M83" s="40">
        <v>3</v>
      </c>
      <c r="N83" s="40">
        <v>0</v>
      </c>
      <c r="O83" s="40">
        <v>7</v>
      </c>
      <c r="P83" s="40">
        <v>1</v>
      </c>
      <c r="Q83" s="40">
        <v>6</v>
      </c>
      <c r="R83" s="40">
        <v>3</v>
      </c>
      <c r="S83" s="40">
        <v>5</v>
      </c>
      <c r="T83" s="40">
        <v>1</v>
      </c>
      <c r="U83" s="40">
        <v>6</v>
      </c>
      <c r="V83" s="40">
        <v>5</v>
      </c>
      <c r="W83" s="40">
        <v>7</v>
      </c>
      <c r="X83" s="40">
        <v>5</v>
      </c>
      <c r="Y83" s="40">
        <v>11</v>
      </c>
      <c r="Z83" s="40">
        <v>3</v>
      </c>
      <c r="AA83" s="40">
        <v>7</v>
      </c>
      <c r="AB83" s="40">
        <v>2</v>
      </c>
      <c r="AC83" s="41">
        <f t="shared" si="2"/>
        <v>75</v>
      </c>
      <c r="AD83" s="41">
        <f t="shared" si="3"/>
        <v>30</v>
      </c>
    </row>
    <row r="84" spans="2:30" s="44" customFormat="1" ht="16.5" customHeight="1" x14ac:dyDescent="0.2">
      <c r="B84" s="43"/>
      <c r="C84" s="42" t="s">
        <v>82</v>
      </c>
      <c r="D84" s="45" t="s">
        <v>184</v>
      </c>
      <c r="E84" s="40">
        <v>286</v>
      </c>
      <c r="F84" s="40">
        <v>235</v>
      </c>
      <c r="G84" s="40">
        <v>312</v>
      </c>
      <c r="H84" s="40">
        <v>143</v>
      </c>
      <c r="I84" s="40">
        <v>271</v>
      </c>
      <c r="J84" s="40">
        <v>193</v>
      </c>
      <c r="K84" s="40">
        <v>303</v>
      </c>
      <c r="L84" s="40">
        <v>194</v>
      </c>
      <c r="M84" s="40">
        <v>309</v>
      </c>
      <c r="N84" s="40">
        <v>162</v>
      </c>
      <c r="O84" s="40">
        <v>296</v>
      </c>
      <c r="P84" s="40">
        <v>142</v>
      </c>
      <c r="Q84" s="40">
        <v>322</v>
      </c>
      <c r="R84" s="40">
        <v>160</v>
      </c>
      <c r="S84" s="40">
        <v>313</v>
      </c>
      <c r="T84" s="40">
        <v>165</v>
      </c>
      <c r="U84" s="40">
        <v>357</v>
      </c>
      <c r="V84" s="40">
        <v>154</v>
      </c>
      <c r="W84" s="40">
        <v>362</v>
      </c>
      <c r="X84" s="40">
        <v>170</v>
      </c>
      <c r="Y84" s="40">
        <v>367</v>
      </c>
      <c r="Z84" s="40">
        <v>180</v>
      </c>
      <c r="AA84" s="40">
        <v>342</v>
      </c>
      <c r="AB84" s="40">
        <v>150</v>
      </c>
      <c r="AC84" s="41">
        <f t="shared" si="2"/>
        <v>3840</v>
      </c>
      <c r="AD84" s="41">
        <f t="shared" si="3"/>
        <v>2048</v>
      </c>
    </row>
    <row r="85" spans="2:30" s="44" customFormat="1" ht="16.5" customHeight="1" x14ac:dyDescent="0.2">
      <c r="B85" s="43"/>
      <c r="C85" s="42"/>
      <c r="D85" s="45"/>
      <c r="E85" s="40"/>
      <c r="F85" s="40"/>
      <c r="G85" s="40"/>
      <c r="H85" s="40"/>
      <c r="I85" s="40"/>
      <c r="J85" s="40"/>
      <c r="K85" s="40"/>
      <c r="L85" s="40"/>
      <c r="M85" s="40"/>
      <c r="N85" s="40"/>
      <c r="O85" s="40"/>
      <c r="P85" s="40"/>
      <c r="Q85" s="40"/>
      <c r="R85" s="40"/>
      <c r="S85" s="40"/>
      <c r="T85" s="40"/>
      <c r="U85" s="40"/>
      <c r="V85" s="40"/>
      <c r="W85" s="40"/>
      <c r="X85" s="40"/>
      <c r="Y85" s="40"/>
      <c r="Z85" s="40"/>
      <c r="AA85" s="40"/>
      <c r="AB85" s="40"/>
      <c r="AC85" s="41"/>
      <c r="AD85" s="41"/>
    </row>
    <row r="86" spans="2:30" s="46" customFormat="1" ht="30" customHeight="1" x14ac:dyDescent="0.25">
      <c r="B86" s="43" t="s">
        <v>128</v>
      </c>
      <c r="C86" s="47" t="s">
        <v>105</v>
      </c>
      <c r="D86" s="48"/>
      <c r="E86" s="40"/>
      <c r="F86" s="40"/>
      <c r="G86" s="40"/>
      <c r="H86" s="40"/>
      <c r="I86" s="40"/>
      <c r="J86" s="40"/>
      <c r="K86" s="40"/>
      <c r="L86" s="40"/>
      <c r="M86" s="40"/>
      <c r="N86" s="40"/>
      <c r="O86" s="40"/>
      <c r="P86" s="40"/>
      <c r="Q86" s="40"/>
      <c r="R86" s="40"/>
      <c r="S86" s="40"/>
      <c r="T86" s="40"/>
      <c r="U86" s="40"/>
      <c r="V86" s="40"/>
      <c r="W86" s="40"/>
      <c r="X86" s="40"/>
      <c r="Y86" s="40"/>
      <c r="Z86" s="40"/>
      <c r="AA86" s="40"/>
      <c r="AB86" s="40"/>
      <c r="AC86" s="41"/>
      <c r="AD86" s="41"/>
    </row>
    <row r="87" spans="2:30" s="44" customFormat="1" ht="16.5" customHeight="1" x14ac:dyDescent="0.2">
      <c r="B87" s="43"/>
      <c r="C87" s="27" t="s">
        <v>82</v>
      </c>
      <c r="D87" s="24" t="s">
        <v>106</v>
      </c>
      <c r="E87" s="40">
        <v>14</v>
      </c>
      <c r="F87" s="40">
        <v>0</v>
      </c>
      <c r="G87" s="40">
        <v>0</v>
      </c>
      <c r="H87" s="40">
        <v>0</v>
      </c>
      <c r="I87" s="40">
        <v>0</v>
      </c>
      <c r="J87" s="40">
        <v>1</v>
      </c>
      <c r="K87" s="40">
        <v>0</v>
      </c>
      <c r="L87" s="40">
        <v>2</v>
      </c>
      <c r="M87" s="40">
        <v>0</v>
      </c>
      <c r="N87" s="40">
        <v>1</v>
      </c>
      <c r="O87" s="40">
        <v>0</v>
      </c>
      <c r="P87" s="40">
        <v>0</v>
      </c>
      <c r="Q87" s="40">
        <v>0</v>
      </c>
      <c r="R87" s="40">
        <v>0</v>
      </c>
      <c r="S87" s="40">
        <v>0</v>
      </c>
      <c r="T87" s="40">
        <v>0</v>
      </c>
      <c r="U87" s="40">
        <v>0</v>
      </c>
      <c r="V87" s="40">
        <v>0</v>
      </c>
      <c r="W87" s="40">
        <v>0</v>
      </c>
      <c r="X87" s="40">
        <v>0</v>
      </c>
      <c r="Y87" s="40">
        <v>0</v>
      </c>
      <c r="Z87" s="40">
        <v>0</v>
      </c>
      <c r="AA87" s="40">
        <v>0</v>
      </c>
      <c r="AB87" s="40">
        <v>0</v>
      </c>
      <c r="AC87" s="41">
        <f t="shared" si="2"/>
        <v>14</v>
      </c>
      <c r="AD87" s="41">
        <f t="shared" si="3"/>
        <v>4</v>
      </c>
    </row>
    <row r="88" spans="2:30" s="44" customFormat="1" ht="16.5" customHeight="1" x14ac:dyDescent="0.2">
      <c r="B88" s="43"/>
      <c r="C88" s="27" t="s">
        <v>82</v>
      </c>
      <c r="D88" s="24" t="s">
        <v>107</v>
      </c>
      <c r="E88" s="40">
        <v>0</v>
      </c>
      <c r="F88" s="40">
        <v>0</v>
      </c>
      <c r="G88" s="40">
        <v>0</v>
      </c>
      <c r="H88" s="40">
        <v>0</v>
      </c>
      <c r="I88" s="40">
        <v>0</v>
      </c>
      <c r="J88" s="40">
        <v>0</v>
      </c>
      <c r="K88" s="40">
        <v>0</v>
      </c>
      <c r="L88" s="40">
        <v>0</v>
      </c>
      <c r="M88" s="40">
        <v>0</v>
      </c>
      <c r="N88" s="40">
        <v>0</v>
      </c>
      <c r="O88" s="40">
        <v>0</v>
      </c>
      <c r="P88" s="40">
        <v>0</v>
      </c>
      <c r="Q88" s="40">
        <v>0</v>
      </c>
      <c r="R88" s="40">
        <v>0</v>
      </c>
      <c r="S88" s="40">
        <v>0</v>
      </c>
      <c r="T88" s="40">
        <v>0</v>
      </c>
      <c r="U88" s="40">
        <v>1</v>
      </c>
      <c r="V88" s="40">
        <v>0</v>
      </c>
      <c r="W88" s="40">
        <v>0</v>
      </c>
      <c r="X88" s="40">
        <v>0</v>
      </c>
      <c r="Y88" s="40">
        <v>0</v>
      </c>
      <c r="Z88" s="40">
        <v>0</v>
      </c>
      <c r="AA88" s="40">
        <v>0</v>
      </c>
      <c r="AB88" s="40">
        <v>0</v>
      </c>
      <c r="AC88" s="41">
        <f t="shared" si="2"/>
        <v>1</v>
      </c>
      <c r="AD88" s="41">
        <f t="shared" si="3"/>
        <v>0</v>
      </c>
    </row>
    <row r="89" spans="2:30" s="44" customFormat="1" ht="16.5" customHeight="1" x14ac:dyDescent="0.2">
      <c r="B89" s="43"/>
      <c r="C89" s="27" t="s">
        <v>82</v>
      </c>
      <c r="D89" s="24" t="s">
        <v>108</v>
      </c>
      <c r="E89" s="40">
        <v>0</v>
      </c>
      <c r="F89" s="40">
        <v>0</v>
      </c>
      <c r="G89" s="40">
        <v>0</v>
      </c>
      <c r="H89" s="40">
        <v>0</v>
      </c>
      <c r="I89" s="40">
        <v>0</v>
      </c>
      <c r="J89" s="40">
        <v>0</v>
      </c>
      <c r="K89" s="40">
        <v>0</v>
      </c>
      <c r="L89" s="40">
        <v>0</v>
      </c>
      <c r="M89" s="40">
        <v>0</v>
      </c>
      <c r="N89" s="40">
        <v>0</v>
      </c>
      <c r="O89" s="40">
        <v>0</v>
      </c>
      <c r="P89" s="40">
        <v>0</v>
      </c>
      <c r="Q89" s="40">
        <v>0</v>
      </c>
      <c r="R89" s="40">
        <v>0</v>
      </c>
      <c r="S89" s="40">
        <v>0</v>
      </c>
      <c r="T89" s="40">
        <v>0</v>
      </c>
      <c r="U89" s="40">
        <v>0</v>
      </c>
      <c r="V89" s="40">
        <v>7</v>
      </c>
      <c r="W89" s="40">
        <v>0</v>
      </c>
      <c r="X89" s="40">
        <v>11</v>
      </c>
      <c r="Y89" s="40">
        <v>0</v>
      </c>
      <c r="Z89" s="40">
        <v>7</v>
      </c>
      <c r="AA89" s="40">
        <v>0</v>
      </c>
      <c r="AB89" s="40">
        <v>7</v>
      </c>
      <c r="AC89" s="41">
        <f t="shared" si="2"/>
        <v>0</v>
      </c>
      <c r="AD89" s="41">
        <f t="shared" si="3"/>
        <v>32</v>
      </c>
    </row>
    <row r="90" spans="2:30" s="44" customFormat="1" ht="16.5" customHeight="1" x14ac:dyDescent="0.2">
      <c r="B90" s="43"/>
      <c r="C90" s="27" t="s">
        <v>82</v>
      </c>
      <c r="D90" s="24" t="s">
        <v>109</v>
      </c>
      <c r="E90" s="40">
        <v>1</v>
      </c>
      <c r="F90" s="40">
        <v>0</v>
      </c>
      <c r="G90" s="40">
        <v>3</v>
      </c>
      <c r="H90" s="40">
        <v>0</v>
      </c>
      <c r="I90" s="40">
        <v>3</v>
      </c>
      <c r="J90" s="40">
        <v>0</v>
      </c>
      <c r="K90" s="40">
        <v>6</v>
      </c>
      <c r="L90" s="40">
        <v>0</v>
      </c>
      <c r="M90" s="40">
        <v>6</v>
      </c>
      <c r="N90" s="40">
        <v>0</v>
      </c>
      <c r="O90" s="40">
        <v>2</v>
      </c>
      <c r="P90" s="40">
        <v>0</v>
      </c>
      <c r="Q90" s="40">
        <v>3</v>
      </c>
      <c r="R90" s="40">
        <v>0</v>
      </c>
      <c r="S90" s="40">
        <v>8</v>
      </c>
      <c r="T90" s="40">
        <v>0</v>
      </c>
      <c r="U90" s="40">
        <v>11</v>
      </c>
      <c r="V90" s="40">
        <v>0</v>
      </c>
      <c r="W90" s="40">
        <v>9</v>
      </c>
      <c r="X90" s="40">
        <v>0</v>
      </c>
      <c r="Y90" s="40">
        <v>10</v>
      </c>
      <c r="Z90" s="40">
        <v>0</v>
      </c>
      <c r="AA90" s="40">
        <v>7</v>
      </c>
      <c r="AB90" s="40">
        <v>0</v>
      </c>
      <c r="AC90" s="41">
        <f t="shared" si="2"/>
        <v>69</v>
      </c>
      <c r="AD90" s="41">
        <f t="shared" si="3"/>
        <v>0</v>
      </c>
    </row>
    <row r="91" spans="2:30" s="44" customFormat="1" ht="16.5" customHeight="1" x14ac:dyDescent="0.2">
      <c r="B91" s="43"/>
      <c r="C91" s="27" t="s">
        <v>82</v>
      </c>
      <c r="D91" s="24" t="s">
        <v>110</v>
      </c>
      <c r="E91" s="40">
        <v>242</v>
      </c>
      <c r="F91" s="40">
        <v>141</v>
      </c>
      <c r="G91" s="40">
        <v>272</v>
      </c>
      <c r="H91" s="40">
        <v>60</v>
      </c>
      <c r="I91" s="40">
        <v>158</v>
      </c>
      <c r="J91" s="40">
        <v>84</v>
      </c>
      <c r="K91" s="40">
        <v>298</v>
      </c>
      <c r="L91" s="40">
        <v>74</v>
      </c>
      <c r="M91" s="40">
        <v>262</v>
      </c>
      <c r="N91" s="40">
        <v>76</v>
      </c>
      <c r="O91" s="40">
        <v>247</v>
      </c>
      <c r="P91" s="40">
        <v>66</v>
      </c>
      <c r="Q91" s="40">
        <v>256</v>
      </c>
      <c r="R91" s="40">
        <v>92</v>
      </c>
      <c r="S91" s="40">
        <v>264</v>
      </c>
      <c r="T91" s="40">
        <v>66</v>
      </c>
      <c r="U91" s="40">
        <v>295</v>
      </c>
      <c r="V91" s="40">
        <v>76</v>
      </c>
      <c r="W91" s="40">
        <v>333</v>
      </c>
      <c r="X91" s="40">
        <v>117</v>
      </c>
      <c r="Y91" s="40">
        <v>322</v>
      </c>
      <c r="Z91" s="40">
        <v>129</v>
      </c>
      <c r="AA91" s="40">
        <v>301</v>
      </c>
      <c r="AB91" s="40">
        <v>108</v>
      </c>
      <c r="AC91" s="41">
        <f t="shared" si="2"/>
        <v>3250</v>
      </c>
      <c r="AD91" s="41">
        <f t="shared" si="3"/>
        <v>1089</v>
      </c>
    </row>
    <row r="92" spans="2:30" s="44" customFormat="1" ht="16.5" customHeight="1" x14ac:dyDescent="0.2">
      <c r="B92" s="43"/>
      <c r="C92" s="27" t="s">
        <v>82</v>
      </c>
      <c r="D92" s="24" t="s">
        <v>111</v>
      </c>
      <c r="E92" s="40">
        <v>30</v>
      </c>
      <c r="F92" s="40">
        <v>0</v>
      </c>
      <c r="G92" s="40">
        <v>7</v>
      </c>
      <c r="H92" s="40">
        <v>8</v>
      </c>
      <c r="I92" s="40">
        <v>112</v>
      </c>
      <c r="J92" s="40">
        <v>56</v>
      </c>
      <c r="K92" s="40">
        <v>13</v>
      </c>
      <c r="L92" s="40">
        <v>50</v>
      </c>
      <c r="M92" s="40">
        <v>10</v>
      </c>
      <c r="N92" s="40">
        <v>11</v>
      </c>
      <c r="O92" s="40">
        <v>6</v>
      </c>
      <c r="P92" s="40">
        <v>10</v>
      </c>
      <c r="Q92" s="40">
        <v>10</v>
      </c>
      <c r="R92" s="40">
        <v>10</v>
      </c>
      <c r="S92" s="40">
        <v>10</v>
      </c>
      <c r="T92" s="40">
        <v>9</v>
      </c>
      <c r="U92" s="40">
        <v>10</v>
      </c>
      <c r="V92" s="40">
        <v>8</v>
      </c>
      <c r="W92" s="40">
        <v>11</v>
      </c>
      <c r="X92" s="40">
        <v>7</v>
      </c>
      <c r="Y92" s="40">
        <v>11</v>
      </c>
      <c r="Z92" s="40">
        <v>7</v>
      </c>
      <c r="AA92" s="40">
        <v>9</v>
      </c>
      <c r="AB92" s="40">
        <v>8</v>
      </c>
      <c r="AC92" s="41">
        <f t="shared" si="2"/>
        <v>239</v>
      </c>
      <c r="AD92" s="41">
        <f t="shared" si="3"/>
        <v>184</v>
      </c>
    </row>
    <row r="93" spans="2:30" s="44" customFormat="1" ht="16.5" customHeight="1" x14ac:dyDescent="0.2">
      <c r="B93" s="43"/>
      <c r="C93" s="27" t="s">
        <v>82</v>
      </c>
      <c r="D93" s="24" t="s">
        <v>112</v>
      </c>
      <c r="E93" s="40">
        <v>0</v>
      </c>
      <c r="F93" s="40">
        <v>0</v>
      </c>
      <c r="G93" s="40">
        <v>1</v>
      </c>
      <c r="H93" s="40">
        <v>1</v>
      </c>
      <c r="I93" s="40">
        <v>5</v>
      </c>
      <c r="J93" s="40">
        <v>2</v>
      </c>
      <c r="K93" s="40">
        <v>1</v>
      </c>
      <c r="L93" s="40">
        <v>1</v>
      </c>
      <c r="M93" s="40">
        <v>1</v>
      </c>
      <c r="N93" s="40">
        <v>0</v>
      </c>
      <c r="O93" s="40">
        <v>0</v>
      </c>
      <c r="P93" s="40">
        <v>0</v>
      </c>
      <c r="Q93" s="40">
        <v>2</v>
      </c>
      <c r="R93" s="40">
        <v>0</v>
      </c>
      <c r="S93" s="40">
        <v>0</v>
      </c>
      <c r="T93" s="40">
        <v>0</v>
      </c>
      <c r="U93" s="40">
        <v>0</v>
      </c>
      <c r="V93" s="40">
        <v>0</v>
      </c>
      <c r="W93" s="40">
        <v>0</v>
      </c>
      <c r="X93" s="40">
        <v>0</v>
      </c>
      <c r="Y93" s="40">
        <v>0</v>
      </c>
      <c r="Z93" s="40">
        <v>0</v>
      </c>
      <c r="AA93" s="40">
        <v>0</v>
      </c>
      <c r="AB93" s="40">
        <v>0</v>
      </c>
      <c r="AC93" s="41">
        <f t="shared" si="2"/>
        <v>10</v>
      </c>
      <c r="AD93" s="41">
        <f t="shared" si="3"/>
        <v>4</v>
      </c>
    </row>
    <row r="94" spans="2:30" s="44" customFormat="1" ht="16.5" customHeight="1" x14ac:dyDescent="0.2">
      <c r="B94" s="43"/>
      <c r="C94" s="27" t="s">
        <v>82</v>
      </c>
      <c r="D94" s="24" t="s">
        <v>113</v>
      </c>
      <c r="E94" s="40">
        <v>0</v>
      </c>
      <c r="F94" s="40">
        <v>0</v>
      </c>
      <c r="G94" s="40">
        <v>0</v>
      </c>
      <c r="H94" s="40">
        <v>0</v>
      </c>
      <c r="I94" s="40">
        <v>0</v>
      </c>
      <c r="J94" s="40">
        <v>0</v>
      </c>
      <c r="K94" s="40">
        <v>0</v>
      </c>
      <c r="L94" s="40">
        <v>0</v>
      </c>
      <c r="M94" s="40">
        <v>0</v>
      </c>
      <c r="N94" s="40">
        <v>0</v>
      </c>
      <c r="O94" s="40">
        <v>0</v>
      </c>
      <c r="P94" s="40">
        <v>0</v>
      </c>
      <c r="Q94" s="40">
        <v>0</v>
      </c>
      <c r="R94" s="40">
        <v>15</v>
      </c>
      <c r="S94" s="40">
        <v>0</v>
      </c>
      <c r="T94" s="40">
        <v>17</v>
      </c>
      <c r="U94" s="40">
        <v>0</v>
      </c>
      <c r="V94" s="40">
        <v>14</v>
      </c>
      <c r="W94" s="40">
        <v>1</v>
      </c>
      <c r="X94" s="40">
        <v>10</v>
      </c>
      <c r="Y94" s="40">
        <v>0</v>
      </c>
      <c r="Z94" s="40">
        <v>8</v>
      </c>
      <c r="AA94" s="40">
        <v>1</v>
      </c>
      <c r="AB94" s="40">
        <v>4</v>
      </c>
      <c r="AC94" s="41">
        <f t="shared" si="2"/>
        <v>2</v>
      </c>
      <c r="AD94" s="41">
        <f t="shared" si="3"/>
        <v>68</v>
      </c>
    </row>
    <row r="95" spans="2:30" s="44" customFormat="1" ht="16.5" customHeight="1" x14ac:dyDescent="0.2">
      <c r="B95" s="43"/>
      <c r="C95" s="27" t="s">
        <v>82</v>
      </c>
      <c r="D95" s="24" t="s">
        <v>114</v>
      </c>
      <c r="E95" s="40">
        <v>0</v>
      </c>
      <c r="F95" s="40">
        <v>0</v>
      </c>
      <c r="G95" s="40">
        <v>0</v>
      </c>
      <c r="H95" s="40">
        <v>0</v>
      </c>
      <c r="I95" s="40">
        <v>0</v>
      </c>
      <c r="J95" s="40">
        <v>0</v>
      </c>
      <c r="K95" s="40">
        <v>1</v>
      </c>
      <c r="L95" s="40">
        <v>0</v>
      </c>
      <c r="M95" s="40">
        <v>0</v>
      </c>
      <c r="N95" s="40">
        <v>0</v>
      </c>
      <c r="O95" s="40">
        <v>1</v>
      </c>
      <c r="P95" s="40">
        <v>0</v>
      </c>
      <c r="Q95" s="40">
        <v>0</v>
      </c>
      <c r="R95" s="40">
        <v>0</v>
      </c>
      <c r="S95" s="40">
        <v>0</v>
      </c>
      <c r="T95" s="40">
        <v>0</v>
      </c>
      <c r="U95" s="40">
        <v>0</v>
      </c>
      <c r="V95" s="40">
        <v>0</v>
      </c>
      <c r="W95" s="40">
        <v>0</v>
      </c>
      <c r="X95" s="40">
        <v>0</v>
      </c>
      <c r="Y95" s="40">
        <v>1</v>
      </c>
      <c r="Z95" s="40">
        <v>3</v>
      </c>
      <c r="AA95" s="40">
        <v>0</v>
      </c>
      <c r="AB95" s="40">
        <v>1</v>
      </c>
      <c r="AC95" s="41">
        <f t="shared" si="2"/>
        <v>3</v>
      </c>
      <c r="AD95" s="41">
        <f t="shared" si="3"/>
        <v>4</v>
      </c>
    </row>
    <row r="96" spans="2:30" s="44" customFormat="1" ht="16.5" customHeight="1" x14ac:dyDescent="0.2">
      <c r="B96" s="43"/>
      <c r="C96" s="27" t="s">
        <v>82</v>
      </c>
      <c r="D96" s="24" t="s">
        <v>115</v>
      </c>
      <c r="E96" s="40">
        <v>121</v>
      </c>
      <c r="F96" s="40">
        <v>109</v>
      </c>
      <c r="G96" s="40">
        <v>143</v>
      </c>
      <c r="H96" s="40">
        <v>83</v>
      </c>
      <c r="I96" s="40">
        <v>145</v>
      </c>
      <c r="J96" s="40">
        <v>64</v>
      </c>
      <c r="K96" s="40">
        <v>156</v>
      </c>
      <c r="L96" s="40">
        <v>71</v>
      </c>
      <c r="M96" s="40">
        <v>145</v>
      </c>
      <c r="N96" s="40">
        <v>78</v>
      </c>
      <c r="O96" s="40">
        <v>109</v>
      </c>
      <c r="P96" s="40">
        <v>63</v>
      </c>
      <c r="Q96" s="40">
        <v>127</v>
      </c>
      <c r="R96" s="40">
        <v>55</v>
      </c>
      <c r="S96" s="40">
        <v>133</v>
      </c>
      <c r="T96" s="40">
        <v>82</v>
      </c>
      <c r="U96" s="40">
        <v>124</v>
      </c>
      <c r="V96" s="40">
        <v>59</v>
      </c>
      <c r="W96" s="40">
        <v>97</v>
      </c>
      <c r="X96" s="40">
        <v>35</v>
      </c>
      <c r="Y96" s="40">
        <v>135</v>
      </c>
      <c r="Z96" s="40">
        <v>31</v>
      </c>
      <c r="AA96" s="40">
        <v>136</v>
      </c>
      <c r="AB96" s="40">
        <v>28</v>
      </c>
      <c r="AC96" s="41">
        <f t="shared" si="2"/>
        <v>1571</v>
      </c>
      <c r="AD96" s="41">
        <f t="shared" si="3"/>
        <v>758</v>
      </c>
    </row>
    <row r="97" spans="2:30" s="44" customFormat="1" ht="16.5" customHeight="1" x14ac:dyDescent="0.2">
      <c r="B97" s="43"/>
      <c r="C97" s="27" t="s">
        <v>82</v>
      </c>
      <c r="D97" s="24" t="s">
        <v>116</v>
      </c>
      <c r="E97" s="40">
        <v>0</v>
      </c>
      <c r="F97" s="40">
        <v>0</v>
      </c>
      <c r="G97" s="40">
        <v>5</v>
      </c>
      <c r="H97" s="40">
        <v>0</v>
      </c>
      <c r="I97" s="40">
        <v>4</v>
      </c>
      <c r="J97" s="40">
        <v>0</v>
      </c>
      <c r="K97" s="40">
        <v>7</v>
      </c>
      <c r="L97" s="40">
        <v>0</v>
      </c>
      <c r="M97" s="40">
        <v>2</v>
      </c>
      <c r="N97" s="40">
        <v>1</v>
      </c>
      <c r="O97" s="40">
        <v>3</v>
      </c>
      <c r="P97" s="40">
        <v>3</v>
      </c>
      <c r="Q97" s="40">
        <v>3</v>
      </c>
      <c r="R97" s="40">
        <v>4</v>
      </c>
      <c r="S97" s="40">
        <v>1</v>
      </c>
      <c r="T97" s="40">
        <v>1</v>
      </c>
      <c r="U97" s="40">
        <v>7</v>
      </c>
      <c r="V97" s="40">
        <v>2</v>
      </c>
      <c r="W97" s="40">
        <v>6</v>
      </c>
      <c r="X97" s="40">
        <v>3</v>
      </c>
      <c r="Y97" s="40">
        <v>0</v>
      </c>
      <c r="Z97" s="40">
        <v>5</v>
      </c>
      <c r="AA97" s="40">
        <v>2</v>
      </c>
      <c r="AB97" s="40">
        <v>1</v>
      </c>
      <c r="AC97" s="41">
        <f t="shared" ref="AC97:AC100" si="4">SUMIF($E$5:$AB$5,"L",E97:AB97)</f>
        <v>40</v>
      </c>
      <c r="AD97" s="41">
        <f t="shared" ref="AD97:AD100" si="5">SUMIF($E$5:$AB$5,"P",E97:AB97)</f>
        <v>20</v>
      </c>
    </row>
    <row r="98" spans="2:30" s="44" customFormat="1" ht="16.5" customHeight="1" x14ac:dyDescent="0.2">
      <c r="B98" s="43"/>
      <c r="C98" s="27" t="s">
        <v>82</v>
      </c>
      <c r="D98" s="24" t="s">
        <v>117</v>
      </c>
      <c r="E98" s="40">
        <v>0</v>
      </c>
      <c r="F98" s="40">
        <v>0</v>
      </c>
      <c r="G98" s="40">
        <v>0</v>
      </c>
      <c r="H98" s="40">
        <v>0</v>
      </c>
      <c r="I98" s="40">
        <v>0</v>
      </c>
      <c r="J98" s="40">
        <v>0</v>
      </c>
      <c r="K98" s="40">
        <v>0</v>
      </c>
      <c r="L98" s="40">
        <v>0</v>
      </c>
      <c r="M98" s="40">
        <v>0</v>
      </c>
      <c r="N98" s="40">
        <v>0</v>
      </c>
      <c r="O98" s="40">
        <v>0</v>
      </c>
      <c r="P98" s="40">
        <v>0</v>
      </c>
      <c r="Q98" s="40">
        <v>0</v>
      </c>
      <c r="R98" s="40">
        <v>1</v>
      </c>
      <c r="S98" s="40">
        <v>0</v>
      </c>
      <c r="T98" s="40">
        <v>0</v>
      </c>
      <c r="U98" s="40">
        <v>0</v>
      </c>
      <c r="V98" s="40">
        <v>0</v>
      </c>
      <c r="W98" s="40">
        <v>0</v>
      </c>
      <c r="X98" s="40">
        <v>0</v>
      </c>
      <c r="Y98" s="40">
        <v>3</v>
      </c>
      <c r="Z98" s="40">
        <v>2</v>
      </c>
      <c r="AA98" s="40">
        <v>3</v>
      </c>
      <c r="AB98" s="40">
        <v>0</v>
      </c>
      <c r="AC98" s="41">
        <f t="shared" si="4"/>
        <v>6</v>
      </c>
      <c r="AD98" s="41">
        <f t="shared" si="5"/>
        <v>3</v>
      </c>
    </row>
    <row r="99" spans="2:30" s="44" customFormat="1" ht="16.5" customHeight="1" x14ac:dyDescent="0.2">
      <c r="B99" s="43"/>
      <c r="C99" s="27" t="s">
        <v>82</v>
      </c>
      <c r="D99" s="24" t="s">
        <v>118</v>
      </c>
      <c r="E99" s="40">
        <v>0</v>
      </c>
      <c r="F99" s="40">
        <v>0</v>
      </c>
      <c r="G99" s="40">
        <v>0</v>
      </c>
      <c r="H99" s="40">
        <v>0</v>
      </c>
      <c r="I99" s="40">
        <v>0</v>
      </c>
      <c r="J99" s="40">
        <v>0</v>
      </c>
      <c r="K99" s="40">
        <v>0</v>
      </c>
      <c r="L99" s="40">
        <v>0</v>
      </c>
      <c r="M99" s="40">
        <v>0</v>
      </c>
      <c r="N99" s="40">
        <v>0</v>
      </c>
      <c r="O99" s="40">
        <v>0</v>
      </c>
      <c r="P99" s="40">
        <v>0</v>
      </c>
      <c r="Q99" s="40">
        <v>1</v>
      </c>
      <c r="R99" s="40">
        <v>0</v>
      </c>
      <c r="S99" s="40">
        <v>0</v>
      </c>
      <c r="T99" s="40">
        <v>0</v>
      </c>
      <c r="U99" s="40">
        <v>0</v>
      </c>
      <c r="V99" s="40">
        <v>0</v>
      </c>
      <c r="W99" s="40">
        <v>0</v>
      </c>
      <c r="X99" s="40">
        <v>0</v>
      </c>
      <c r="Y99" s="40">
        <v>2</v>
      </c>
      <c r="Z99" s="40">
        <v>0</v>
      </c>
      <c r="AA99" s="40">
        <v>7</v>
      </c>
      <c r="AB99" s="40">
        <v>0</v>
      </c>
      <c r="AC99" s="41">
        <f t="shared" si="4"/>
        <v>10</v>
      </c>
      <c r="AD99" s="41">
        <f t="shared" si="5"/>
        <v>0</v>
      </c>
    </row>
    <row r="100" spans="2:30" s="44" customFormat="1" ht="16.5" customHeight="1" x14ac:dyDescent="0.2">
      <c r="B100" s="43"/>
      <c r="C100" s="27" t="s">
        <v>82</v>
      </c>
      <c r="D100" s="23" t="s">
        <v>119</v>
      </c>
      <c r="E100" s="40">
        <v>2</v>
      </c>
      <c r="F100" s="40">
        <v>0</v>
      </c>
      <c r="G100" s="40">
        <v>3</v>
      </c>
      <c r="H100" s="40">
        <v>0</v>
      </c>
      <c r="I100" s="40">
        <v>1</v>
      </c>
      <c r="J100" s="40">
        <v>0</v>
      </c>
      <c r="K100" s="40">
        <v>1</v>
      </c>
      <c r="L100" s="40">
        <v>0</v>
      </c>
      <c r="M100" s="40">
        <v>1</v>
      </c>
      <c r="N100" s="40">
        <v>0</v>
      </c>
      <c r="O100" s="40">
        <v>0</v>
      </c>
      <c r="P100" s="40">
        <v>0</v>
      </c>
      <c r="Q100" s="40">
        <v>2</v>
      </c>
      <c r="R100" s="40">
        <v>0</v>
      </c>
      <c r="S100" s="40">
        <v>0</v>
      </c>
      <c r="T100" s="40">
        <v>0</v>
      </c>
      <c r="U100" s="40">
        <v>1</v>
      </c>
      <c r="V100" s="40">
        <v>0</v>
      </c>
      <c r="W100" s="40">
        <v>2</v>
      </c>
      <c r="X100" s="40">
        <v>0</v>
      </c>
      <c r="Y100" s="40">
        <v>0</v>
      </c>
      <c r="Z100" s="40">
        <v>0</v>
      </c>
      <c r="AA100" s="40">
        <v>2</v>
      </c>
      <c r="AB100" s="40">
        <v>1</v>
      </c>
      <c r="AC100" s="41">
        <f t="shared" si="4"/>
        <v>15</v>
      </c>
      <c r="AD100" s="41">
        <f t="shared" si="5"/>
        <v>1</v>
      </c>
    </row>
    <row r="101" spans="2:30" s="44" customFormat="1" ht="16.5" customHeight="1" x14ac:dyDescent="0.2">
      <c r="B101" s="43"/>
      <c r="C101" s="49"/>
      <c r="D101" s="48"/>
      <c r="E101" s="40"/>
      <c r="F101" s="40"/>
      <c r="G101" s="40"/>
      <c r="H101" s="40"/>
      <c r="I101" s="40"/>
      <c r="J101" s="40"/>
      <c r="K101" s="40"/>
      <c r="L101" s="40"/>
      <c r="M101" s="40"/>
      <c r="N101" s="40"/>
      <c r="O101" s="40"/>
      <c r="P101" s="40"/>
      <c r="Q101" s="40"/>
      <c r="R101" s="40"/>
      <c r="S101" s="40"/>
      <c r="T101" s="40"/>
      <c r="U101" s="40"/>
      <c r="V101" s="40"/>
      <c r="W101" s="40"/>
      <c r="X101" s="40"/>
      <c r="Y101" s="40"/>
      <c r="Z101" s="40"/>
      <c r="AA101" s="40"/>
      <c r="AB101" s="40"/>
      <c r="AC101" s="41"/>
      <c r="AD101" s="41"/>
    </row>
    <row r="102" spans="2:30" s="44" customFormat="1" ht="16.5" customHeight="1" x14ac:dyDescent="0.2">
      <c r="B102" s="43" t="s">
        <v>130</v>
      </c>
      <c r="C102" s="50" t="s">
        <v>120</v>
      </c>
      <c r="D102" s="48"/>
      <c r="E102" s="40"/>
      <c r="F102" s="40"/>
      <c r="G102" s="40"/>
      <c r="H102" s="40"/>
      <c r="I102" s="40"/>
      <c r="J102" s="40"/>
      <c r="K102" s="40"/>
      <c r="L102" s="40"/>
      <c r="M102" s="40"/>
      <c r="N102" s="40"/>
      <c r="O102" s="40"/>
      <c r="P102" s="40"/>
      <c r="Q102" s="40"/>
      <c r="R102" s="40"/>
      <c r="S102" s="40"/>
      <c r="T102" s="40"/>
      <c r="U102" s="40"/>
      <c r="V102" s="40"/>
      <c r="W102" s="40"/>
      <c r="X102" s="40"/>
      <c r="Y102" s="40"/>
      <c r="Z102" s="40"/>
      <c r="AA102" s="40"/>
      <c r="AB102" s="40"/>
      <c r="AC102" s="41">
        <f t="shared" si="2"/>
        <v>0</v>
      </c>
      <c r="AD102" s="41">
        <f t="shared" si="3"/>
        <v>0</v>
      </c>
    </row>
    <row r="103" spans="2:30" s="44" customFormat="1" ht="16.5" customHeight="1" x14ac:dyDescent="0.2">
      <c r="B103" s="43"/>
      <c r="C103" s="49" t="s">
        <v>82</v>
      </c>
      <c r="D103" s="48" t="s">
        <v>121</v>
      </c>
      <c r="E103" s="40">
        <v>12</v>
      </c>
      <c r="F103" s="40">
        <v>10</v>
      </c>
      <c r="G103" s="40">
        <v>27</v>
      </c>
      <c r="H103" s="40">
        <v>6</v>
      </c>
      <c r="I103" s="40">
        <v>24</v>
      </c>
      <c r="J103" s="40">
        <v>8</v>
      </c>
      <c r="K103" s="40">
        <v>22</v>
      </c>
      <c r="L103" s="40">
        <v>10</v>
      </c>
      <c r="M103" s="40">
        <v>19</v>
      </c>
      <c r="N103" s="40">
        <v>2</v>
      </c>
      <c r="O103" s="40">
        <v>17</v>
      </c>
      <c r="P103" s="40">
        <v>2</v>
      </c>
      <c r="Q103" s="40">
        <v>13</v>
      </c>
      <c r="R103" s="40">
        <v>2</v>
      </c>
      <c r="S103" s="40">
        <v>19</v>
      </c>
      <c r="T103" s="40">
        <v>6</v>
      </c>
      <c r="U103" s="40">
        <v>15</v>
      </c>
      <c r="V103" s="40">
        <v>6</v>
      </c>
      <c r="W103" s="40">
        <v>13</v>
      </c>
      <c r="X103" s="40">
        <v>2</v>
      </c>
      <c r="Y103" s="40">
        <v>19</v>
      </c>
      <c r="Z103" s="40">
        <v>7</v>
      </c>
      <c r="AA103" s="40">
        <v>14</v>
      </c>
      <c r="AB103" s="40">
        <v>2</v>
      </c>
      <c r="AC103" s="41">
        <f t="shared" si="2"/>
        <v>214</v>
      </c>
      <c r="AD103" s="41">
        <f t="shared" si="3"/>
        <v>63</v>
      </c>
    </row>
    <row r="104" spans="2:30" s="44" customFormat="1" ht="16.5" customHeight="1" x14ac:dyDescent="0.2">
      <c r="B104" s="43"/>
      <c r="C104" s="49" t="s">
        <v>82</v>
      </c>
      <c r="D104" s="48" t="s">
        <v>122</v>
      </c>
      <c r="E104" s="40">
        <v>271</v>
      </c>
      <c r="F104" s="40">
        <v>198</v>
      </c>
      <c r="G104" s="40">
        <v>265</v>
      </c>
      <c r="H104" s="40">
        <v>107</v>
      </c>
      <c r="I104" s="40">
        <v>342</v>
      </c>
      <c r="J104" s="40">
        <v>158</v>
      </c>
      <c r="K104" s="40">
        <v>297</v>
      </c>
      <c r="L104" s="40">
        <v>158</v>
      </c>
      <c r="M104" s="40">
        <v>370</v>
      </c>
      <c r="N104" s="40">
        <v>148</v>
      </c>
      <c r="O104" s="40">
        <v>312</v>
      </c>
      <c r="P104" s="40">
        <v>122</v>
      </c>
      <c r="Q104" s="40">
        <v>347</v>
      </c>
      <c r="R104" s="40">
        <v>144</v>
      </c>
      <c r="S104" s="40">
        <v>369</v>
      </c>
      <c r="T104" s="40">
        <v>141</v>
      </c>
      <c r="U104" s="40">
        <v>409</v>
      </c>
      <c r="V104" s="40">
        <v>143</v>
      </c>
      <c r="W104" s="40">
        <v>378</v>
      </c>
      <c r="X104" s="40">
        <v>154</v>
      </c>
      <c r="Y104" s="40">
        <v>418</v>
      </c>
      <c r="Z104" s="40">
        <v>164</v>
      </c>
      <c r="AA104" s="40">
        <v>419</v>
      </c>
      <c r="AB104" s="40">
        <v>141</v>
      </c>
      <c r="AC104" s="41">
        <f t="shared" si="2"/>
        <v>4197</v>
      </c>
      <c r="AD104" s="41">
        <f t="shared" si="3"/>
        <v>1778</v>
      </c>
    </row>
    <row r="105" spans="2:30" s="44" customFormat="1" ht="16.5" customHeight="1" x14ac:dyDescent="0.2">
      <c r="B105" s="43"/>
      <c r="C105" s="49" t="s">
        <v>82</v>
      </c>
      <c r="D105" s="48" t="s">
        <v>123</v>
      </c>
      <c r="E105" s="40">
        <v>75</v>
      </c>
      <c r="F105" s="40">
        <v>2</v>
      </c>
      <c r="G105" s="40">
        <v>88</v>
      </c>
      <c r="H105" s="40">
        <v>8</v>
      </c>
      <c r="I105" s="40">
        <v>1</v>
      </c>
      <c r="J105" s="40">
        <v>8</v>
      </c>
      <c r="K105" s="40">
        <v>4</v>
      </c>
      <c r="L105" s="40">
        <v>5</v>
      </c>
      <c r="M105" s="40">
        <v>3</v>
      </c>
      <c r="N105" s="40">
        <v>3</v>
      </c>
      <c r="O105" s="40">
        <v>3</v>
      </c>
      <c r="P105" s="40">
        <v>2</v>
      </c>
      <c r="Q105" s="40">
        <v>12</v>
      </c>
      <c r="R105" s="40">
        <v>4</v>
      </c>
      <c r="S105" s="40">
        <v>1</v>
      </c>
      <c r="T105" s="40">
        <v>3</v>
      </c>
      <c r="U105" s="40">
        <v>2</v>
      </c>
      <c r="V105" s="40">
        <v>2</v>
      </c>
      <c r="W105" s="40">
        <v>2</v>
      </c>
      <c r="X105" s="40">
        <v>6</v>
      </c>
      <c r="Y105" s="40">
        <v>3</v>
      </c>
      <c r="Z105" s="40">
        <v>5</v>
      </c>
      <c r="AA105" s="40">
        <v>2</v>
      </c>
      <c r="AB105" s="40">
        <v>4</v>
      </c>
      <c r="AC105" s="41">
        <f t="shared" si="2"/>
        <v>196</v>
      </c>
      <c r="AD105" s="41">
        <f t="shared" si="3"/>
        <v>52</v>
      </c>
    </row>
    <row r="106" spans="2:30" s="44" customFormat="1" ht="16.5" customHeight="1" x14ac:dyDescent="0.2">
      <c r="B106" s="43"/>
      <c r="C106" s="49" t="s">
        <v>82</v>
      </c>
      <c r="D106" s="48" t="s">
        <v>124</v>
      </c>
      <c r="E106" s="40">
        <v>5</v>
      </c>
      <c r="F106" s="40">
        <v>2</v>
      </c>
      <c r="G106" s="40">
        <v>3</v>
      </c>
      <c r="H106" s="40">
        <v>3</v>
      </c>
      <c r="I106" s="40">
        <v>3</v>
      </c>
      <c r="J106" s="40">
        <v>3</v>
      </c>
      <c r="K106" s="40">
        <v>5</v>
      </c>
      <c r="L106" s="40">
        <v>2</v>
      </c>
      <c r="M106" s="40">
        <v>7</v>
      </c>
      <c r="N106" s="40">
        <v>1</v>
      </c>
      <c r="O106" s="40">
        <v>6</v>
      </c>
      <c r="P106" s="40">
        <v>5</v>
      </c>
      <c r="Q106" s="40">
        <v>6</v>
      </c>
      <c r="R106" s="40">
        <v>10</v>
      </c>
      <c r="S106" s="40">
        <v>1</v>
      </c>
      <c r="T106" s="40">
        <v>6</v>
      </c>
      <c r="U106" s="40">
        <v>3</v>
      </c>
      <c r="V106" s="40">
        <v>1</v>
      </c>
      <c r="W106" s="40">
        <v>1</v>
      </c>
      <c r="X106" s="40">
        <v>1</v>
      </c>
      <c r="Y106" s="40">
        <v>1</v>
      </c>
      <c r="Z106" s="40">
        <v>3</v>
      </c>
      <c r="AA106" s="40">
        <v>0</v>
      </c>
      <c r="AB106" s="40">
        <v>0</v>
      </c>
      <c r="AC106" s="41">
        <f t="shared" si="2"/>
        <v>41</v>
      </c>
      <c r="AD106" s="41">
        <f t="shared" si="3"/>
        <v>37</v>
      </c>
    </row>
    <row r="107" spans="2:30" s="44" customFormat="1" ht="16.5" customHeight="1" x14ac:dyDescent="0.2">
      <c r="B107" s="43"/>
      <c r="C107" s="49" t="s">
        <v>82</v>
      </c>
      <c r="D107" s="48" t="s">
        <v>125</v>
      </c>
      <c r="E107" s="40">
        <v>22</v>
      </c>
      <c r="F107" s="40">
        <v>9</v>
      </c>
      <c r="G107" s="40">
        <v>23</v>
      </c>
      <c r="H107" s="40">
        <v>9</v>
      </c>
      <c r="I107" s="40">
        <v>20</v>
      </c>
      <c r="J107" s="40">
        <v>12</v>
      </c>
      <c r="K107" s="40">
        <v>18</v>
      </c>
      <c r="L107" s="40">
        <v>11</v>
      </c>
      <c r="M107" s="40">
        <v>17</v>
      </c>
      <c r="N107" s="40">
        <v>8</v>
      </c>
      <c r="O107" s="40">
        <v>13</v>
      </c>
      <c r="P107" s="40">
        <v>8</v>
      </c>
      <c r="Q107" s="40">
        <v>10</v>
      </c>
      <c r="R107" s="40">
        <v>8</v>
      </c>
      <c r="S107" s="40">
        <v>22</v>
      </c>
      <c r="T107" s="40">
        <v>9</v>
      </c>
      <c r="U107" s="40">
        <v>28</v>
      </c>
      <c r="V107" s="40">
        <v>7</v>
      </c>
      <c r="W107" s="40">
        <v>26</v>
      </c>
      <c r="X107" s="40">
        <v>6</v>
      </c>
      <c r="Y107" s="40">
        <v>28</v>
      </c>
      <c r="Z107" s="40">
        <v>6</v>
      </c>
      <c r="AA107" s="40">
        <v>20</v>
      </c>
      <c r="AB107" s="40">
        <v>4</v>
      </c>
      <c r="AC107" s="41">
        <f t="shared" si="2"/>
        <v>247</v>
      </c>
      <c r="AD107" s="41">
        <f t="shared" si="3"/>
        <v>97</v>
      </c>
    </row>
    <row r="108" spans="2:30" s="44" customFormat="1" ht="16.5" customHeight="1" x14ac:dyDescent="0.2">
      <c r="B108" s="43"/>
      <c r="C108" s="49" t="s">
        <v>82</v>
      </c>
      <c r="D108" s="48" t="s">
        <v>126</v>
      </c>
      <c r="E108" s="40">
        <v>2</v>
      </c>
      <c r="F108" s="40">
        <v>1</v>
      </c>
      <c r="G108" s="40">
        <v>6</v>
      </c>
      <c r="H108" s="40">
        <v>1</v>
      </c>
      <c r="I108" s="40">
        <v>2</v>
      </c>
      <c r="J108" s="40">
        <v>3</v>
      </c>
      <c r="K108" s="40">
        <v>0</v>
      </c>
      <c r="L108" s="40">
        <v>1</v>
      </c>
      <c r="M108" s="40">
        <v>3</v>
      </c>
      <c r="N108" s="40">
        <v>1</v>
      </c>
      <c r="O108" s="40">
        <v>5</v>
      </c>
      <c r="P108" s="40">
        <v>1</v>
      </c>
      <c r="Q108" s="40">
        <v>6</v>
      </c>
      <c r="R108" s="40">
        <v>1</v>
      </c>
      <c r="S108" s="40">
        <v>7</v>
      </c>
      <c r="T108" s="40">
        <v>2</v>
      </c>
      <c r="U108" s="40">
        <v>6</v>
      </c>
      <c r="V108" s="40">
        <v>1</v>
      </c>
      <c r="W108" s="40">
        <v>5</v>
      </c>
      <c r="X108" s="40">
        <v>1</v>
      </c>
      <c r="Y108" s="40">
        <v>5</v>
      </c>
      <c r="Z108" s="40">
        <v>0</v>
      </c>
      <c r="AA108" s="40">
        <v>5</v>
      </c>
      <c r="AB108" s="40">
        <v>0</v>
      </c>
      <c r="AC108" s="41">
        <f t="shared" si="2"/>
        <v>52</v>
      </c>
      <c r="AD108" s="41">
        <f t="shared" si="3"/>
        <v>13</v>
      </c>
    </row>
    <row r="109" spans="2:30" s="28" customFormat="1" ht="16.5" customHeight="1" x14ac:dyDescent="0.25">
      <c r="B109" s="43"/>
      <c r="C109" s="49" t="s">
        <v>82</v>
      </c>
      <c r="D109" s="48" t="s">
        <v>127</v>
      </c>
      <c r="E109" s="40">
        <v>23</v>
      </c>
      <c r="F109" s="40">
        <v>28</v>
      </c>
      <c r="G109" s="40">
        <v>20</v>
      </c>
      <c r="H109" s="40">
        <v>18</v>
      </c>
      <c r="I109" s="40">
        <v>13</v>
      </c>
      <c r="J109" s="40">
        <v>15</v>
      </c>
      <c r="K109" s="40">
        <v>3</v>
      </c>
      <c r="L109" s="40">
        <v>12</v>
      </c>
      <c r="M109" s="40">
        <v>7</v>
      </c>
      <c r="N109" s="40">
        <v>7</v>
      </c>
      <c r="O109" s="40">
        <v>4</v>
      </c>
      <c r="P109" s="40">
        <v>7</v>
      </c>
      <c r="Q109" s="40">
        <v>8</v>
      </c>
      <c r="R109" s="40">
        <v>8</v>
      </c>
      <c r="S109" s="40">
        <v>8</v>
      </c>
      <c r="T109" s="40">
        <v>8</v>
      </c>
      <c r="U109" s="40">
        <v>9</v>
      </c>
      <c r="V109" s="40">
        <v>6</v>
      </c>
      <c r="W109" s="40">
        <v>9</v>
      </c>
      <c r="X109" s="40">
        <v>6</v>
      </c>
      <c r="Y109" s="40">
        <v>10</v>
      </c>
      <c r="Z109" s="40">
        <v>7</v>
      </c>
      <c r="AA109" s="40">
        <v>6</v>
      </c>
      <c r="AB109" s="40">
        <v>6</v>
      </c>
      <c r="AC109" s="41">
        <f t="shared" si="2"/>
        <v>120</v>
      </c>
      <c r="AD109" s="41">
        <f t="shared" si="3"/>
        <v>128</v>
      </c>
    </row>
    <row r="110" spans="2:30" s="28" customFormat="1" ht="16.5" customHeight="1" x14ac:dyDescent="0.25">
      <c r="B110" s="43"/>
      <c r="C110" s="27" t="s">
        <v>82</v>
      </c>
      <c r="D110" s="23" t="s">
        <v>119</v>
      </c>
      <c r="E110" s="40">
        <v>26</v>
      </c>
      <c r="F110" s="40">
        <v>24</v>
      </c>
      <c r="G110" s="40">
        <v>19</v>
      </c>
      <c r="H110" s="40">
        <v>16</v>
      </c>
      <c r="I110" s="40">
        <v>15</v>
      </c>
      <c r="J110" s="40">
        <v>14</v>
      </c>
      <c r="K110" s="40">
        <v>9</v>
      </c>
      <c r="L110" s="40">
        <v>8</v>
      </c>
      <c r="M110" s="40">
        <v>8</v>
      </c>
      <c r="N110" s="40">
        <v>7</v>
      </c>
      <c r="O110" s="40">
        <v>7</v>
      </c>
      <c r="P110" s="40">
        <v>7</v>
      </c>
      <c r="Q110" s="40">
        <v>10</v>
      </c>
      <c r="R110" s="40">
        <v>8</v>
      </c>
      <c r="S110" s="40">
        <v>8</v>
      </c>
      <c r="T110" s="40">
        <v>8</v>
      </c>
      <c r="U110" s="40">
        <v>7</v>
      </c>
      <c r="V110" s="40">
        <v>6</v>
      </c>
      <c r="W110" s="40">
        <v>8</v>
      </c>
      <c r="X110" s="40">
        <v>6</v>
      </c>
      <c r="Y110" s="51">
        <v>7</v>
      </c>
      <c r="Z110" s="40">
        <v>7</v>
      </c>
      <c r="AA110" s="40">
        <v>8</v>
      </c>
      <c r="AB110" s="40">
        <v>7</v>
      </c>
      <c r="AC110" s="41"/>
      <c r="AD110" s="55"/>
    </row>
    <row r="111" spans="2:30" s="28" customFormat="1" ht="17.25" customHeight="1" x14ac:dyDescent="0.25">
      <c r="B111" s="43"/>
      <c r="C111" s="47"/>
      <c r="D111" s="48"/>
      <c r="E111" s="40"/>
      <c r="F111" s="40"/>
      <c r="G111" s="40"/>
      <c r="H111" s="40"/>
      <c r="I111" s="40"/>
      <c r="J111" s="40"/>
      <c r="K111" s="40"/>
      <c r="L111" s="40"/>
      <c r="M111" s="40"/>
      <c r="N111" s="40"/>
      <c r="O111" s="40"/>
      <c r="P111" s="40"/>
      <c r="Q111" s="40"/>
      <c r="R111" s="40"/>
      <c r="S111" s="40"/>
      <c r="T111" s="40"/>
      <c r="U111" s="40"/>
      <c r="V111" s="40"/>
      <c r="W111" s="40"/>
      <c r="X111" s="40"/>
      <c r="Y111" s="51"/>
      <c r="Z111" s="40"/>
      <c r="AA111" s="40"/>
      <c r="AB111" s="40"/>
      <c r="AC111" s="40"/>
      <c r="AD111" s="52"/>
    </row>
    <row r="112" spans="2:30" s="28" customFormat="1" ht="16.5" customHeight="1" x14ac:dyDescent="0.25">
      <c r="B112" s="37" t="s">
        <v>133</v>
      </c>
      <c r="C112" s="42" t="s">
        <v>129</v>
      </c>
      <c r="D112" s="45" t="s">
        <v>38</v>
      </c>
      <c r="E112" s="40">
        <v>5301</v>
      </c>
      <c r="F112" s="40">
        <v>2172</v>
      </c>
      <c r="G112" s="40">
        <v>4071</v>
      </c>
      <c r="H112" s="40">
        <v>2173</v>
      </c>
      <c r="I112" s="40">
        <v>6310</v>
      </c>
      <c r="J112" s="40">
        <v>2253</v>
      </c>
      <c r="K112" s="40">
        <v>5420</v>
      </c>
      <c r="L112" s="40">
        <v>2385</v>
      </c>
      <c r="M112" s="40">
        <v>5241</v>
      </c>
      <c r="N112" s="40">
        <v>2499</v>
      </c>
      <c r="O112" s="40">
        <v>4922</v>
      </c>
      <c r="P112" s="40">
        <v>2305</v>
      </c>
      <c r="Q112" s="40">
        <v>5073</v>
      </c>
      <c r="R112" s="40">
        <v>2727</v>
      </c>
      <c r="S112" s="40">
        <v>5856</v>
      </c>
      <c r="T112" s="40">
        <v>2259</v>
      </c>
      <c r="U112" s="40">
        <v>6283</v>
      </c>
      <c r="V112" s="40">
        <v>1924</v>
      </c>
      <c r="W112" s="40">
        <v>6902</v>
      </c>
      <c r="X112" s="40">
        <v>2532</v>
      </c>
      <c r="Y112" s="40">
        <v>6281</v>
      </c>
      <c r="Z112" s="40">
        <v>2419</v>
      </c>
      <c r="AA112" s="40">
        <v>6459</v>
      </c>
      <c r="AB112" s="40">
        <v>2574</v>
      </c>
      <c r="AC112" s="41">
        <f>SUMIF($E$5:$AB$5,"L",E112:AB112)</f>
        <v>68119</v>
      </c>
      <c r="AD112" s="41">
        <f>SUMIF($E$5:$AB$5,"P",E112:AB112)</f>
        <v>28222</v>
      </c>
    </row>
    <row r="113" spans="2:30" s="28" customFormat="1" ht="16.5" customHeight="1" x14ac:dyDescent="0.25">
      <c r="B113" s="37" t="s">
        <v>176</v>
      </c>
      <c r="C113" s="42" t="s">
        <v>131</v>
      </c>
      <c r="D113" s="45" t="s">
        <v>132</v>
      </c>
      <c r="E113" s="112">
        <v>340</v>
      </c>
      <c r="F113" s="113"/>
      <c r="G113" s="112">
        <v>340</v>
      </c>
      <c r="H113" s="113"/>
      <c r="I113" s="112">
        <v>340</v>
      </c>
      <c r="J113" s="113"/>
      <c r="K113" s="112">
        <v>340</v>
      </c>
      <c r="L113" s="113"/>
      <c r="M113" s="112">
        <v>340</v>
      </c>
      <c r="N113" s="113"/>
      <c r="O113" s="112">
        <v>340</v>
      </c>
      <c r="P113" s="113"/>
      <c r="Q113" s="112">
        <v>340</v>
      </c>
      <c r="R113" s="113"/>
      <c r="S113" s="112">
        <v>340</v>
      </c>
      <c r="T113" s="113"/>
      <c r="U113" s="112">
        <v>340</v>
      </c>
      <c r="V113" s="113"/>
      <c r="W113" s="112">
        <v>340</v>
      </c>
      <c r="X113" s="113"/>
      <c r="Y113" s="112">
        <v>340</v>
      </c>
      <c r="Z113" s="113"/>
      <c r="AA113" s="112">
        <v>340</v>
      </c>
      <c r="AB113" s="113"/>
      <c r="AC113" s="112">
        <v>340</v>
      </c>
      <c r="AD113" s="113"/>
    </row>
    <row r="114" spans="2:30" s="28" customFormat="1" ht="16.5" customHeight="1" x14ac:dyDescent="0.25">
      <c r="B114" s="37" t="s">
        <v>136</v>
      </c>
      <c r="C114" s="42" t="s">
        <v>134</v>
      </c>
      <c r="D114" s="45" t="s">
        <v>185</v>
      </c>
      <c r="E114" s="40">
        <f>E16+E17+E18+E19+E20+E21</f>
        <v>288</v>
      </c>
      <c r="F114" s="40">
        <f t="shared" ref="F114:AB114" si="6">F16+F17+F18+F19+F20+F21</f>
        <v>182</v>
      </c>
      <c r="G114" s="40">
        <f t="shared" si="6"/>
        <v>290</v>
      </c>
      <c r="H114" s="40">
        <f t="shared" si="6"/>
        <v>75</v>
      </c>
      <c r="I114" s="40">
        <f t="shared" si="6"/>
        <v>246</v>
      </c>
      <c r="J114" s="40">
        <f t="shared" si="6"/>
        <v>142</v>
      </c>
      <c r="K114" s="40">
        <f t="shared" si="6"/>
        <v>327</v>
      </c>
      <c r="L114" s="40">
        <f t="shared" si="6"/>
        <v>122</v>
      </c>
      <c r="M114" s="40">
        <f t="shared" si="6"/>
        <v>278</v>
      </c>
      <c r="N114" s="40">
        <f t="shared" si="6"/>
        <v>90</v>
      </c>
      <c r="O114" s="40">
        <f t="shared" si="6"/>
        <v>220</v>
      </c>
      <c r="P114" s="40">
        <f t="shared" si="6"/>
        <v>79</v>
      </c>
      <c r="Q114" s="40">
        <f t="shared" si="6"/>
        <v>241</v>
      </c>
      <c r="R114" s="40">
        <f t="shared" si="6"/>
        <v>91</v>
      </c>
      <c r="S114" s="40">
        <f t="shared" si="6"/>
        <v>244</v>
      </c>
      <c r="T114" s="40">
        <f t="shared" si="6"/>
        <v>109</v>
      </c>
      <c r="U114" s="40">
        <f t="shared" si="6"/>
        <v>283</v>
      </c>
      <c r="V114" s="40">
        <f t="shared" si="6"/>
        <v>91</v>
      </c>
      <c r="W114" s="40">
        <f t="shared" si="6"/>
        <v>263</v>
      </c>
      <c r="X114" s="40">
        <f t="shared" si="6"/>
        <v>108</v>
      </c>
      <c r="Y114" s="40">
        <f t="shared" si="6"/>
        <v>298</v>
      </c>
      <c r="Z114" s="40">
        <f t="shared" si="6"/>
        <v>117</v>
      </c>
      <c r="AA114" s="40">
        <f t="shared" si="6"/>
        <v>286</v>
      </c>
      <c r="AB114" s="40">
        <f t="shared" si="6"/>
        <v>70</v>
      </c>
      <c r="AC114" s="41">
        <f>SUMIF($E$5:$AB$5,"L",E114:AB114)</f>
        <v>3264</v>
      </c>
      <c r="AD114" s="41">
        <f>SUMIF($E$5:$AB$5,"P",E114:AB114)</f>
        <v>1276</v>
      </c>
    </row>
    <row r="115" spans="2:30" s="28" customFormat="1" ht="16.5" customHeight="1" x14ac:dyDescent="0.25">
      <c r="B115" s="37" t="s">
        <v>138</v>
      </c>
      <c r="C115" s="110" t="s">
        <v>137</v>
      </c>
      <c r="D115" s="111"/>
      <c r="E115" s="106">
        <f>(E30+F30)*100/(E113*31)</f>
        <v>70.256166982922196</v>
      </c>
      <c r="F115" s="107"/>
      <c r="G115" s="104">
        <f>(G30+H30)*100/(G113*28)</f>
        <v>67.762605042016801</v>
      </c>
      <c r="H115" s="105"/>
      <c r="I115" s="106">
        <f>(I30+J30)*100/(I113*31)</f>
        <v>81.24288425047439</v>
      </c>
      <c r="J115" s="107"/>
      <c r="K115" s="104">
        <f>(K30+L30)*100/(K113*30)</f>
        <v>76.519607843137251</v>
      </c>
      <c r="L115" s="105"/>
      <c r="M115" s="106">
        <f>(M30+N30)*100/(M113*31)</f>
        <v>73.434535104364329</v>
      </c>
      <c r="N115" s="107"/>
      <c r="O115" s="104">
        <f>(O30+P30)*100/(O113*30)</f>
        <v>70.852941176470594</v>
      </c>
      <c r="P115" s="105"/>
      <c r="Q115" s="106">
        <f>(Q30+R30)*100/(Q113*31)</f>
        <v>74.003795066413659</v>
      </c>
      <c r="R115" s="107"/>
      <c r="S115" s="104">
        <f>(S30+T30)*100/(S113*31)</f>
        <v>76.992409867172682</v>
      </c>
      <c r="T115" s="105"/>
      <c r="U115" s="106">
        <f>(U30+V30)*100/(U113*30)</f>
        <v>80.460784313725483</v>
      </c>
      <c r="V115" s="107"/>
      <c r="W115" s="104">
        <f>(W30+X30)*100/(W113*31)</f>
        <v>89.506641366223903</v>
      </c>
      <c r="X115" s="105"/>
      <c r="Y115" s="106">
        <f>(Y30+Z30)*100/(Y113*30)</f>
        <v>85.294117647058826</v>
      </c>
      <c r="Z115" s="107"/>
      <c r="AA115" s="104">
        <f>(AA30+AB30)*100/(AA113*30)</f>
        <v>88.558823529411768</v>
      </c>
      <c r="AB115" s="105"/>
      <c r="AC115" s="108">
        <f>(AC30+AD30)*100/(AC113*335)</f>
        <v>84.705882352941174</v>
      </c>
      <c r="AD115" s="109"/>
    </row>
    <row r="116" spans="2:30" ht="16.5" customHeight="1" x14ac:dyDescent="0.25">
      <c r="B116" s="37" t="s">
        <v>140</v>
      </c>
      <c r="C116" s="110" t="s">
        <v>177</v>
      </c>
      <c r="D116" s="111"/>
      <c r="E116" s="106">
        <f>(E34+E35+F34+F35)/(E114+F114)</f>
        <v>17.891489361702128</v>
      </c>
      <c r="F116" s="107"/>
      <c r="G116" s="104">
        <f>(G34+G35+H34+H35)/(G114+H114)</f>
        <v>11.838356164383562</v>
      </c>
      <c r="H116" s="105"/>
      <c r="I116" s="106">
        <f>(I34+I35+J34+J35)/(I114+J114)</f>
        <v>12.75</v>
      </c>
      <c r="J116" s="107"/>
      <c r="K116" s="104">
        <f>(K34+K35+L34+L35)/(K114+L114)</f>
        <v>13.64142538975501</v>
      </c>
      <c r="L116" s="105"/>
      <c r="M116" s="106">
        <f>(M34+M35+N34+N35)/(M114+N114)</f>
        <v>15.402173913043478</v>
      </c>
      <c r="N116" s="107"/>
      <c r="O116" s="104">
        <f>(O34+O35+P34+P35)/(O114+P114)</f>
        <v>14.250836120401338</v>
      </c>
      <c r="P116" s="105"/>
      <c r="Q116" s="106">
        <f>(Q34+Q35+R34+R35)/(Q114+R114)</f>
        <v>10.756024096385541</v>
      </c>
      <c r="R116" s="107"/>
      <c r="S116" s="104">
        <f>(S34+S35+T34+T35)/(S114+T114)</f>
        <v>20.368271954674221</v>
      </c>
      <c r="T116" s="105"/>
      <c r="U116" s="106">
        <f>(U34+U35+V34+V35)/(U114+V114)</f>
        <v>15.558823529411764</v>
      </c>
      <c r="V116" s="107"/>
      <c r="W116" s="104">
        <f>(W34+W35+X34+X35)/(W114+X114)</f>
        <v>13.423180592991914</v>
      </c>
      <c r="X116" s="105"/>
      <c r="Y116" s="106">
        <f>(Y34+Y35+Z34+Z35)/(Y114+Z114)</f>
        <v>25.443373493975905</v>
      </c>
      <c r="Z116" s="107"/>
      <c r="AA116" s="104">
        <f>(AA34+AA35+AB34+AB35)/(AA114+AB114)</f>
        <v>15.792134831460674</v>
      </c>
      <c r="AB116" s="105"/>
      <c r="AC116" s="108">
        <f>(AC34+AC35+AD34+AD35)/(AC114+AD114)</f>
        <v>15.742731277533039</v>
      </c>
      <c r="AD116" s="109"/>
    </row>
    <row r="117" spans="2:30" ht="16.5" customHeight="1" x14ac:dyDescent="0.25">
      <c r="B117" s="37" t="s">
        <v>142</v>
      </c>
      <c r="C117" s="110" t="s">
        <v>141</v>
      </c>
      <c r="D117" s="111"/>
      <c r="E117" s="106">
        <f>((E113*31)-(E112+F112))/(E114+F114)</f>
        <v>6.5255319148936168</v>
      </c>
      <c r="F117" s="107"/>
      <c r="G117" s="104">
        <f>((G113*28)-(G112+H112))/(G114+H114)</f>
        <v>8.9753424657534246</v>
      </c>
      <c r="H117" s="105"/>
      <c r="I117" s="106">
        <f>((I113*31)-(I112+J112))/(I114+J114)</f>
        <v>5.0953608247422677</v>
      </c>
      <c r="J117" s="107"/>
      <c r="K117" s="104">
        <f>((K113*30)-(K112+L112))/(K114+L114)</f>
        <v>5.3340757238307352</v>
      </c>
      <c r="L117" s="105"/>
      <c r="M117" s="106">
        <f>((M113*31)-(M112+N112))/(M114+N114)</f>
        <v>7.6086956521739131</v>
      </c>
      <c r="N117" s="107"/>
      <c r="O117" s="104">
        <f>((O113*30)-(O112+P112))/(O114+P114)</f>
        <v>9.9431438127090299</v>
      </c>
      <c r="P117" s="105"/>
      <c r="Q117" s="106">
        <f>((Q113*31)-(Q112+R112))/(Q114+R114)</f>
        <v>8.2530120481927707</v>
      </c>
      <c r="R117" s="107"/>
      <c r="S117" s="104">
        <f>((S113*31)-(S112+T112))/(S114+T114)</f>
        <v>6.8696883852691215</v>
      </c>
      <c r="T117" s="105"/>
      <c r="U117" s="106">
        <f>((U113*30)-(U112+V112))/(U114+V114)</f>
        <v>5.3288770053475938</v>
      </c>
      <c r="V117" s="107"/>
      <c r="W117" s="104">
        <f>((W113*31)-(W112+X112))/(W114+X114)</f>
        <v>2.9811320754716979</v>
      </c>
      <c r="X117" s="105"/>
      <c r="Y117" s="106">
        <f>((Y113*30)-(Y112+Z112))/(Y114+Z114)</f>
        <v>3.6144578313253013</v>
      </c>
      <c r="Z117" s="107"/>
      <c r="AA117" s="104">
        <f>((AA113*30)-(AA112+AB112))/(AA114+AB114)</f>
        <v>3.2780898876404496</v>
      </c>
      <c r="AB117" s="105"/>
      <c r="AC117" s="108">
        <f>((AC113*335)-(AC112+AD112))/(AC114+AD114)</f>
        <v>3.8676211453744491</v>
      </c>
      <c r="AD117" s="109"/>
    </row>
    <row r="118" spans="2:30" x14ac:dyDescent="0.25">
      <c r="B118" s="37" t="s">
        <v>178</v>
      </c>
      <c r="C118" s="110" t="s">
        <v>143</v>
      </c>
      <c r="D118" s="111"/>
      <c r="E118" s="106">
        <f>(E114+F114)/E113</f>
        <v>1.3823529411764706</v>
      </c>
      <c r="F118" s="107"/>
      <c r="G118" s="104">
        <f>(G114+H114)/G113</f>
        <v>1.0735294117647058</v>
      </c>
      <c r="H118" s="105"/>
      <c r="I118" s="106">
        <f>(I114+J114)/I113</f>
        <v>1.1411764705882352</v>
      </c>
      <c r="J118" s="107"/>
      <c r="K118" s="104">
        <f>(K114+L114)/K113</f>
        <v>1.3205882352941176</v>
      </c>
      <c r="L118" s="105"/>
      <c r="M118" s="106">
        <f>(M114+N114)/M113</f>
        <v>1.0823529411764705</v>
      </c>
      <c r="N118" s="107"/>
      <c r="O118" s="104">
        <f>(O114+P114)/O113</f>
        <v>0.87941176470588234</v>
      </c>
      <c r="P118" s="105"/>
      <c r="Q118" s="106">
        <f>(Q114+R114)/Q113</f>
        <v>0.97647058823529409</v>
      </c>
      <c r="R118" s="107"/>
      <c r="S118" s="104">
        <f>(S114+T114)/S113</f>
        <v>1.0382352941176471</v>
      </c>
      <c r="T118" s="105"/>
      <c r="U118" s="106">
        <f>(U114+V114)/U113</f>
        <v>1.1000000000000001</v>
      </c>
      <c r="V118" s="107"/>
      <c r="W118" s="104">
        <f>(W114+X114)/W113</f>
        <v>1.0911764705882352</v>
      </c>
      <c r="X118" s="105"/>
      <c r="Y118" s="106">
        <f>(Y114+Z114)/Y113</f>
        <v>1.2205882352941178</v>
      </c>
      <c r="Z118" s="107"/>
      <c r="AA118" s="104">
        <f>(AA114+AB114)/AA113</f>
        <v>1.0470588235294118</v>
      </c>
      <c r="AB118" s="105"/>
      <c r="AC118" s="108">
        <f>(AC114+AD114)/AC113</f>
        <v>13.352941176470589</v>
      </c>
      <c r="AD118" s="109"/>
    </row>
    <row r="119" spans="2:30" x14ac:dyDescent="0.25">
      <c r="B119" s="37" t="s">
        <v>179</v>
      </c>
      <c r="C119" s="103" t="s">
        <v>180</v>
      </c>
      <c r="D119" s="103"/>
      <c r="E119" s="101">
        <f>(E24+F24)/($E$114+$F$114)*1000</f>
        <v>0</v>
      </c>
      <c r="F119" s="102"/>
      <c r="G119" s="96">
        <f>(G24+H24)/($E$114+$F$114)*1000</f>
        <v>0</v>
      </c>
      <c r="H119" s="97"/>
      <c r="I119" s="101">
        <f>(I24+J24)/($E$114+$F$114)*1000</f>
        <v>0</v>
      </c>
      <c r="J119" s="102"/>
      <c r="K119" s="96">
        <f>(K24+L24)/($E$114+$F$114)*1000</f>
        <v>0</v>
      </c>
      <c r="L119" s="97"/>
      <c r="M119" s="101">
        <f>(M24+N24)/($E$114+$F$114)*1000</f>
        <v>0</v>
      </c>
      <c r="N119" s="102"/>
      <c r="O119" s="96">
        <f>(O24+P24)/($E$114+$F$114)*1000</f>
        <v>0</v>
      </c>
      <c r="P119" s="97"/>
      <c r="Q119" s="101">
        <f>(Q24+R24)/($E$114+$F$114)*1000</f>
        <v>0</v>
      </c>
      <c r="R119" s="102"/>
      <c r="S119" s="96">
        <f>(S24+T24)/($E$114+$F$114)*1000</f>
        <v>0</v>
      </c>
      <c r="T119" s="97"/>
      <c r="U119" s="101">
        <f>(U24+V24)/($E$114+$F$114)*1000</f>
        <v>0</v>
      </c>
      <c r="V119" s="102"/>
      <c r="W119" s="96">
        <f>(W24+X24)/($E$114+$F$114)*1000</f>
        <v>0</v>
      </c>
      <c r="X119" s="97"/>
      <c r="Y119" s="101">
        <f>(Y24+Z24)/($E$114+$F$114)*1000</f>
        <v>0</v>
      </c>
      <c r="Z119" s="102"/>
      <c r="AA119" s="96">
        <f>(AA24+AB24)/($E$114+$F$114)*1000</f>
        <v>0</v>
      </c>
      <c r="AB119" s="97"/>
      <c r="AC119" s="98">
        <f>(AC24+AD24)/($E$114+$F$114)*1000</f>
        <v>0</v>
      </c>
      <c r="AD119" s="99"/>
    </row>
    <row r="120" spans="2:30" ht="15.75" thickBot="1" x14ac:dyDescent="0.3">
      <c r="B120" s="53" t="s">
        <v>181</v>
      </c>
      <c r="C120" s="100" t="s">
        <v>182</v>
      </c>
      <c r="D120" s="100"/>
      <c r="E120" s="92">
        <f>(E25+F25)/($E$114+$F$114)*1000</f>
        <v>2.1276595744680851</v>
      </c>
      <c r="F120" s="93"/>
      <c r="G120" s="90">
        <f>(G25+H25)/($E$114+$F$114)*1000</f>
        <v>0</v>
      </c>
      <c r="H120" s="91"/>
      <c r="I120" s="92">
        <f>(I25+J25)/($E$114+$F$114)*1000</f>
        <v>0</v>
      </c>
      <c r="J120" s="93"/>
      <c r="K120" s="90">
        <f>(K25+L25)/($E$114+$F$114)*1000</f>
        <v>2.1276595744680851</v>
      </c>
      <c r="L120" s="91"/>
      <c r="M120" s="92">
        <f>(M25+N25)/($E$114+$F$114)*1000</f>
        <v>2.1276595744680851</v>
      </c>
      <c r="N120" s="93"/>
      <c r="O120" s="90">
        <f>(O25+P25)/($E$114+$F$114)*1000</f>
        <v>0</v>
      </c>
      <c r="P120" s="91"/>
      <c r="Q120" s="92">
        <f>(Q25+R25)/($E$114+$F$114)*1000</f>
        <v>0</v>
      </c>
      <c r="R120" s="93"/>
      <c r="S120" s="90">
        <f>(S25+T25)/($E$114+$F$114)*1000</f>
        <v>0</v>
      </c>
      <c r="T120" s="91"/>
      <c r="U120" s="92">
        <f>(U25+V25)/($E$114+$F$114)*1000</f>
        <v>0</v>
      </c>
      <c r="V120" s="93"/>
      <c r="W120" s="90">
        <f>(W25+X25)/($E$114+$F$114)*1000</f>
        <v>0</v>
      </c>
      <c r="X120" s="91"/>
      <c r="Y120" s="92">
        <f>(Y25+Z25)/($E$114+$F$114)*1000</f>
        <v>0</v>
      </c>
      <c r="Z120" s="93"/>
      <c r="AA120" s="90">
        <f>(AA25+AB25)/($E$114+$F$114)*1000</f>
        <v>0</v>
      </c>
      <c r="AB120" s="91"/>
      <c r="AC120" s="94">
        <f>(AC25+AD25)/($E$114+$F$114)*1000</f>
        <v>6.3829787234042552</v>
      </c>
      <c r="AD120" s="95"/>
    </row>
    <row r="121" spans="2:30" ht="15.75" thickTop="1" x14ac:dyDescent="0.25"/>
  </sheetData>
  <mergeCells count="114">
    <mergeCell ref="B1:AD1"/>
    <mergeCell ref="B3:B5"/>
    <mergeCell ref="C3:D5"/>
    <mergeCell ref="E3:AB3"/>
    <mergeCell ref="AC3:AD4"/>
    <mergeCell ref="E4:F4"/>
    <mergeCell ref="G4:H4"/>
    <mergeCell ref="I4:J4"/>
    <mergeCell ref="K4:L4"/>
    <mergeCell ref="M4:N4"/>
    <mergeCell ref="AA4:AB4"/>
    <mergeCell ref="E113:F113"/>
    <mergeCell ref="G113:H113"/>
    <mergeCell ref="I113:J113"/>
    <mergeCell ref="K113:L113"/>
    <mergeCell ref="M113:N113"/>
    <mergeCell ref="O113:P113"/>
    <mergeCell ref="Q113:R113"/>
    <mergeCell ref="S113:T113"/>
    <mergeCell ref="U113:V113"/>
    <mergeCell ref="O4:P4"/>
    <mergeCell ref="Q4:R4"/>
    <mergeCell ref="S4:T4"/>
    <mergeCell ref="U4:V4"/>
    <mergeCell ref="W4:X4"/>
    <mergeCell ref="Y4:Z4"/>
    <mergeCell ref="W113:X113"/>
    <mergeCell ref="Y113:Z113"/>
    <mergeCell ref="AA113:AB113"/>
    <mergeCell ref="AC113:AD113"/>
    <mergeCell ref="C115:D115"/>
    <mergeCell ref="E115:F115"/>
    <mergeCell ref="G115:H115"/>
    <mergeCell ref="I115:J115"/>
    <mergeCell ref="K115:L115"/>
    <mergeCell ref="M115:N115"/>
    <mergeCell ref="S116:T116"/>
    <mergeCell ref="U116:V116"/>
    <mergeCell ref="W116:X116"/>
    <mergeCell ref="Y116:Z116"/>
    <mergeCell ref="AA116:AB116"/>
    <mergeCell ref="AC116:AD116"/>
    <mergeCell ref="AA115:AB115"/>
    <mergeCell ref="AC115:AD115"/>
    <mergeCell ref="C116:D116"/>
    <mergeCell ref="E116:F116"/>
    <mergeCell ref="G116:H116"/>
    <mergeCell ref="I116:J116"/>
    <mergeCell ref="K116:L116"/>
    <mergeCell ref="M116:N116"/>
    <mergeCell ref="O116:P116"/>
    <mergeCell ref="Q116:R116"/>
    <mergeCell ref="O115:P115"/>
    <mergeCell ref="Q115:R115"/>
    <mergeCell ref="S115:T115"/>
    <mergeCell ref="U115:V115"/>
    <mergeCell ref="W115:X115"/>
    <mergeCell ref="Y115:Z115"/>
    <mergeCell ref="AC118:AD118"/>
    <mergeCell ref="AA117:AB117"/>
    <mergeCell ref="AC117:AD117"/>
    <mergeCell ref="C118:D118"/>
    <mergeCell ref="E118:F118"/>
    <mergeCell ref="G118:H118"/>
    <mergeCell ref="I118:J118"/>
    <mergeCell ref="K118:L118"/>
    <mergeCell ref="M118:N118"/>
    <mergeCell ref="O118:P118"/>
    <mergeCell ref="Q118:R118"/>
    <mergeCell ref="O117:P117"/>
    <mergeCell ref="Q117:R117"/>
    <mergeCell ref="S117:T117"/>
    <mergeCell ref="U117:V117"/>
    <mergeCell ref="W117:X117"/>
    <mergeCell ref="Y117:Z117"/>
    <mergeCell ref="C117:D117"/>
    <mergeCell ref="E117:F117"/>
    <mergeCell ref="G117:H117"/>
    <mergeCell ref="I117:J117"/>
    <mergeCell ref="K117:L117"/>
    <mergeCell ref="M117:N117"/>
    <mergeCell ref="G119:H119"/>
    <mergeCell ref="I119:J119"/>
    <mergeCell ref="K119:L119"/>
    <mergeCell ref="M119:N119"/>
    <mergeCell ref="S118:T118"/>
    <mergeCell ref="U118:V118"/>
    <mergeCell ref="W118:X118"/>
    <mergeCell ref="Y118:Z118"/>
    <mergeCell ref="AA118:AB118"/>
    <mergeCell ref="S120:T120"/>
    <mergeCell ref="U120:V120"/>
    <mergeCell ref="W120:X120"/>
    <mergeCell ref="Y120:Z120"/>
    <mergeCell ref="AA120:AB120"/>
    <mergeCell ref="AC120:AD120"/>
    <mergeCell ref="AA119:AB119"/>
    <mergeCell ref="AC119:AD119"/>
    <mergeCell ref="C120:D120"/>
    <mergeCell ref="E120:F120"/>
    <mergeCell ref="G120:H120"/>
    <mergeCell ref="I120:J120"/>
    <mergeCell ref="K120:L120"/>
    <mergeCell ref="M120:N120"/>
    <mergeCell ref="O120:P120"/>
    <mergeCell ref="Q120:R120"/>
    <mergeCell ref="O119:P119"/>
    <mergeCell ref="Q119:R119"/>
    <mergeCell ref="S119:T119"/>
    <mergeCell ref="U119:V119"/>
    <mergeCell ref="W119:X119"/>
    <mergeCell ref="Y119:Z119"/>
    <mergeCell ref="C119:D119"/>
    <mergeCell ref="E119:F119"/>
  </mergeCells>
  <pageMargins left="0.70866141732283472" right="0.70866141732283472" top="0.74803149606299213" bottom="0.74803149606299213" header="0.31496062992125984" footer="0.31496062992125984"/>
  <pageSetup paperSize="5" scale="88" orientation="landscape" horizontalDpi="4294967294" r:id="rId1"/>
  <rowBreaks count="3" manualBreakCount="3">
    <brk id="32" min="1" max="29" man="1"/>
    <brk id="60" min="1" max="29" man="1"/>
    <brk id="85" min="1" max="29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11"/>
  <sheetViews>
    <sheetView tabSelected="1" view="pageBreakPreview" zoomScale="115" zoomScaleSheetLayoutView="115" workbookViewId="0">
      <pane xSplit="3" ySplit="3" topLeftCell="D4" activePane="bottomRight" state="frozen"/>
      <selection pane="topRight" activeCell="E1" sqref="E1"/>
      <selection pane="bottomLeft" activeCell="A6" sqref="A6"/>
      <selection pane="bottomRight" activeCell="H15" sqref="H15"/>
    </sheetView>
  </sheetViews>
  <sheetFormatPr defaultRowHeight="15" x14ac:dyDescent="0.25"/>
  <cols>
    <col min="1" max="1" width="2.28515625" customWidth="1"/>
    <col min="2" max="2" width="4.28515625" customWidth="1"/>
    <col min="3" max="3" width="9.5703125" bestFit="1" customWidth="1"/>
    <col min="4" max="16" width="4.85546875" bestFit="1" customWidth="1"/>
    <col min="18" max="29" width="6.85546875" customWidth="1"/>
  </cols>
  <sheetData>
    <row r="1" spans="2:16" x14ac:dyDescent="0.25">
      <c r="B1" s="132" t="s">
        <v>186</v>
      </c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  <c r="O1" s="132"/>
      <c r="P1" s="132"/>
    </row>
    <row r="2" spans="2:16" s="28" customFormat="1" ht="15" customHeight="1" x14ac:dyDescent="0.25">
      <c r="B2" s="117"/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</row>
    <row r="3" spans="2:16" s="28" customFormat="1" ht="15.75" customHeight="1" thickBot="1" x14ac:dyDescent="0.3">
      <c r="B3" s="56" t="s">
        <v>3</v>
      </c>
      <c r="C3" s="56" t="s">
        <v>187</v>
      </c>
      <c r="D3" s="56" t="s">
        <v>188</v>
      </c>
      <c r="E3" s="56" t="s">
        <v>189</v>
      </c>
      <c r="F3" s="56" t="s">
        <v>190</v>
      </c>
      <c r="G3" s="56" t="s">
        <v>191</v>
      </c>
      <c r="H3" s="56" t="s">
        <v>164</v>
      </c>
      <c r="I3" s="56" t="s">
        <v>192</v>
      </c>
      <c r="J3" s="56" t="s">
        <v>193</v>
      </c>
      <c r="K3" s="56" t="s">
        <v>194</v>
      </c>
      <c r="L3" s="56" t="s">
        <v>195</v>
      </c>
      <c r="M3" s="56" t="s">
        <v>196</v>
      </c>
      <c r="N3" s="56" t="s">
        <v>197</v>
      </c>
      <c r="O3" s="56" t="s">
        <v>198</v>
      </c>
      <c r="P3" s="56">
        <v>2016</v>
      </c>
    </row>
    <row r="4" spans="2:16" ht="15.75" thickTop="1" x14ac:dyDescent="0.25">
      <c r="C4" s="133" t="s">
        <v>199</v>
      </c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</row>
    <row r="5" spans="2:16" x14ac:dyDescent="0.25">
      <c r="B5" s="42">
        <v>1</v>
      </c>
      <c r="C5" s="38" t="s">
        <v>137</v>
      </c>
      <c r="D5" s="57">
        <v>70.256166982922196</v>
      </c>
      <c r="E5" s="57">
        <v>67.762605042016801</v>
      </c>
      <c r="F5" s="57">
        <v>81.24288425047439</v>
      </c>
      <c r="G5" s="57">
        <v>76.519607843137251</v>
      </c>
      <c r="H5" s="57">
        <v>73.434535104364329</v>
      </c>
      <c r="I5" s="57">
        <v>70.852941176470594</v>
      </c>
      <c r="J5" s="57">
        <v>74.003795066413659</v>
      </c>
      <c r="K5" s="57">
        <v>76.992409867172682</v>
      </c>
      <c r="L5" s="57">
        <v>80.460784313725483</v>
      </c>
      <c r="M5" s="57">
        <v>89.506641366223903</v>
      </c>
      <c r="N5" s="57">
        <v>85.294117647058826</v>
      </c>
      <c r="O5" s="57">
        <v>88.558823529411768</v>
      </c>
      <c r="P5" s="57">
        <v>84.705882352941174</v>
      </c>
    </row>
    <row r="6" spans="2:16" x14ac:dyDescent="0.25">
      <c r="B6" s="42">
        <v>2</v>
      </c>
      <c r="C6" s="38" t="s">
        <v>139</v>
      </c>
      <c r="D6" s="57">
        <v>17.891489361702128</v>
      </c>
      <c r="E6" s="57">
        <v>11.838356164383562</v>
      </c>
      <c r="F6" s="57">
        <v>12.75</v>
      </c>
      <c r="G6" s="57">
        <v>13.64142538975501</v>
      </c>
      <c r="H6" s="57">
        <v>15.402173913043478</v>
      </c>
      <c r="I6" s="57">
        <v>14.250836120401338</v>
      </c>
      <c r="J6" s="57">
        <v>10.756024096385541</v>
      </c>
      <c r="K6" s="57">
        <v>20.368271954674221</v>
      </c>
      <c r="L6" s="57">
        <v>15.558823529411764</v>
      </c>
      <c r="M6" s="57">
        <v>13.423180592991914</v>
      </c>
      <c r="N6" s="57">
        <v>25.443373493975905</v>
      </c>
      <c r="O6" s="57">
        <v>15.792134831460674</v>
      </c>
      <c r="P6" s="57">
        <v>15.742731277533039</v>
      </c>
    </row>
    <row r="7" spans="2:16" x14ac:dyDescent="0.25">
      <c r="B7" s="42">
        <v>3</v>
      </c>
      <c r="C7" s="38" t="s">
        <v>141</v>
      </c>
      <c r="D7" s="57">
        <v>6.5255319148936168</v>
      </c>
      <c r="E7" s="57">
        <v>8.9753424657534246</v>
      </c>
      <c r="F7" s="57">
        <v>5.0953608247422677</v>
      </c>
      <c r="G7" s="57">
        <v>5.3340757238307352</v>
      </c>
      <c r="H7" s="57">
        <v>7.6086956521739131</v>
      </c>
      <c r="I7" s="57">
        <v>9.9431438127090299</v>
      </c>
      <c r="J7" s="57">
        <v>8.2530120481927707</v>
      </c>
      <c r="K7" s="57">
        <v>6.8696883852691215</v>
      </c>
      <c r="L7" s="57">
        <v>5.3288770053475938</v>
      </c>
      <c r="M7" s="57">
        <v>2.9811320754716979</v>
      </c>
      <c r="N7" s="57">
        <v>3.6144578313253013</v>
      </c>
      <c r="O7" s="57">
        <v>3.2780898876404496</v>
      </c>
      <c r="P7" s="57">
        <v>3.8676211453744491</v>
      </c>
    </row>
    <row r="8" spans="2:16" x14ac:dyDescent="0.25">
      <c r="B8" s="42">
        <v>4</v>
      </c>
      <c r="C8" s="38" t="s">
        <v>143</v>
      </c>
      <c r="D8" s="57">
        <v>1.3823529411764706</v>
      </c>
      <c r="E8" s="57">
        <v>1.0735294117647058</v>
      </c>
      <c r="F8" s="57">
        <v>1.1411764705882352</v>
      </c>
      <c r="G8" s="57">
        <v>1.3205882352941176</v>
      </c>
      <c r="H8" s="57">
        <v>1.0823529411764705</v>
      </c>
      <c r="I8" s="57">
        <v>0.87941176470588234</v>
      </c>
      <c r="J8" s="57">
        <v>0.97647058823529409</v>
      </c>
      <c r="K8" s="57">
        <v>1.0382352941176471</v>
      </c>
      <c r="L8" s="57">
        <v>1.1000000000000001</v>
      </c>
      <c r="M8" s="57">
        <v>1.0911764705882352</v>
      </c>
      <c r="N8" s="57">
        <v>1.2205882352941178</v>
      </c>
      <c r="O8" s="57">
        <v>1.0470588235294118</v>
      </c>
      <c r="P8" s="57">
        <v>13.352941176470589</v>
      </c>
    </row>
    <row r="9" spans="2:16" x14ac:dyDescent="0.25">
      <c r="B9" s="42">
        <v>5</v>
      </c>
      <c r="C9" s="58" t="s">
        <v>180</v>
      </c>
      <c r="D9" s="59">
        <v>0</v>
      </c>
      <c r="E9" s="59">
        <v>0</v>
      </c>
      <c r="F9" s="59">
        <v>0</v>
      </c>
      <c r="G9" s="59">
        <v>0</v>
      </c>
      <c r="H9" s="59">
        <v>0</v>
      </c>
      <c r="I9" s="59">
        <v>0</v>
      </c>
      <c r="J9" s="59">
        <v>0</v>
      </c>
      <c r="K9" s="59">
        <v>0</v>
      </c>
      <c r="L9" s="59">
        <v>0</v>
      </c>
      <c r="M9" s="59">
        <v>0</v>
      </c>
      <c r="N9" s="59">
        <v>0</v>
      </c>
      <c r="O9" s="59">
        <v>0</v>
      </c>
      <c r="P9" s="59">
        <v>0</v>
      </c>
    </row>
    <row r="10" spans="2:16" ht="15.75" thickBot="1" x14ac:dyDescent="0.3">
      <c r="B10" s="60">
        <v>6</v>
      </c>
      <c r="C10" s="61" t="s">
        <v>182</v>
      </c>
      <c r="D10" s="62">
        <v>2.1276595744680851</v>
      </c>
      <c r="E10" s="62">
        <v>0</v>
      </c>
      <c r="F10" s="62">
        <v>0</v>
      </c>
      <c r="G10" s="62">
        <v>2.1276595744680851</v>
      </c>
      <c r="H10" s="62">
        <v>2.1276595744680851</v>
      </c>
      <c r="I10" s="62">
        <v>0</v>
      </c>
      <c r="J10" s="62">
        <v>0</v>
      </c>
      <c r="K10" s="62">
        <v>0</v>
      </c>
      <c r="L10" s="62">
        <v>0</v>
      </c>
      <c r="M10" s="62">
        <v>0</v>
      </c>
      <c r="N10" s="62">
        <v>0</v>
      </c>
      <c r="O10" s="62">
        <v>0</v>
      </c>
      <c r="P10" s="62">
        <v>6.3829787234042552</v>
      </c>
    </row>
    <row r="11" spans="2:16" ht="15.75" thickTop="1" x14ac:dyDescent="0.25"/>
  </sheetData>
  <mergeCells count="3">
    <mergeCell ref="B1:P1"/>
    <mergeCell ref="B2:P2"/>
    <mergeCell ref="C4:P4"/>
  </mergeCells>
  <pageMargins left="0.70866141732283472" right="0.70866141732283472" top="0.74803149606299213" bottom="0.74803149606299213" header="0.31496062992125984" footer="0.31496062992125984"/>
  <pageSetup paperSize="5" scale="88" orientation="landscape" horizont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14</vt:i4>
      </vt:variant>
      <vt:variant>
        <vt:lpstr>Named Ranges</vt:lpstr>
      </vt:variant>
      <vt:variant>
        <vt:i4>4</vt:i4>
      </vt:variant>
    </vt:vector>
  </HeadingPairs>
  <TitlesOfParts>
    <vt:vector size="18" baseType="lpstr">
      <vt:lpstr>JAN</vt:lpstr>
      <vt:lpstr>FEB</vt:lpstr>
      <vt:lpstr>MAR</vt:lpstr>
      <vt:lpstr>APR</vt:lpstr>
      <vt:lpstr>MEI</vt:lpstr>
      <vt:lpstr>JUN</vt:lpstr>
      <vt:lpstr>JUL</vt:lpstr>
      <vt:lpstr>AGUS</vt:lpstr>
      <vt:lpstr>SEP</vt:lpstr>
      <vt:lpstr>OKT</vt:lpstr>
      <vt:lpstr>NOV</vt:lpstr>
      <vt:lpstr>DES</vt:lpstr>
      <vt:lpstr>RSJ</vt:lpstr>
      <vt:lpstr>IMU RSJ</vt:lpstr>
      <vt:lpstr>'IMU RSJ'!Print_Area</vt:lpstr>
      <vt:lpstr>RSJ!Print_Area</vt:lpstr>
      <vt:lpstr>'IMU RSJ'!Print_Titles</vt:lpstr>
      <vt:lpstr>RSJ!Print_Titles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RSJ Daerah Jambi</dc:creator>
  <cp:lastModifiedBy>RSJ Daerah Jambi</cp:lastModifiedBy>
  <dcterms:created xsi:type="dcterms:W3CDTF">2018-02-03T02:12:37Z</dcterms:created>
  <dcterms:modified xsi:type="dcterms:W3CDTF">2018-02-03T05:06:03Z</dcterms:modified>
</cp:coreProperties>
</file>