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3895" windowHeight="9990" activeTab="7"/>
  </bookViews>
  <sheets>
    <sheet name="belanja tidak langsung" sheetId="1" r:id="rId1"/>
    <sheet name="Belanja pegawai" sheetId="2" r:id="rId2"/>
    <sheet name="Belanja barang &amp; jasa" sheetId="3" r:id="rId3"/>
    <sheet name="Belanja Modal" sheetId="4" r:id="rId4"/>
    <sheet name="Sheet2" sheetId="5" r:id="rId5"/>
    <sheet name="Pengadaan Barang" sheetId="6" r:id="rId6"/>
    <sheet name="Sheet3" sheetId="7" r:id="rId7"/>
    <sheet name="Sheet1" sheetId="8" r:id="rId8"/>
  </sheets>
  <calcPr calcId="125725"/>
</workbook>
</file>

<file path=xl/calcChain.xml><?xml version="1.0" encoding="utf-8"?>
<calcChain xmlns="http://schemas.openxmlformats.org/spreadsheetml/2006/main">
  <c r="B12" i="8"/>
  <c r="C5"/>
  <c r="C24"/>
  <c r="C19"/>
  <c r="C11"/>
  <c r="B5"/>
  <c r="G69" i="3"/>
  <c r="F69"/>
  <c r="E69"/>
  <c r="F25" i="2"/>
  <c r="D25"/>
  <c r="C25"/>
  <c r="C13"/>
  <c r="G16" i="1"/>
  <c r="F16"/>
  <c r="L16" i="4"/>
  <c r="J19"/>
  <c r="J13" i="2"/>
  <c r="I13"/>
  <c r="I23" i="4"/>
  <c r="I16"/>
  <c r="E19"/>
  <c r="C14" i="7"/>
  <c r="E11"/>
  <c r="D6"/>
  <c r="C6"/>
  <c r="E5"/>
  <c r="E4"/>
  <c r="E6" s="1"/>
  <c r="E14" i="6"/>
  <c r="D14"/>
  <c r="F13"/>
  <c r="F12"/>
  <c r="F11"/>
  <c r="F10"/>
  <c r="F9"/>
  <c r="F8"/>
  <c r="F14" s="1"/>
  <c r="F7"/>
  <c r="F6"/>
  <c r="C35" i="5"/>
  <c r="D35" s="1"/>
  <c r="D27"/>
  <c r="E22"/>
  <c r="E31" s="1"/>
  <c r="D22"/>
  <c r="D23" s="1"/>
  <c r="D17"/>
  <c r="E11"/>
  <c r="D11"/>
  <c r="F18" i="4"/>
  <c r="D10" i="2"/>
  <c r="C15" i="1"/>
  <c r="D15"/>
  <c r="D31" i="5" l="1"/>
</calcChain>
</file>

<file path=xl/sharedStrings.xml><?xml version="1.0" encoding="utf-8"?>
<sst xmlns="http://schemas.openxmlformats.org/spreadsheetml/2006/main" count="207" uniqueCount="170">
  <si>
    <t>anggaran</t>
  </si>
  <si>
    <t>realisasi</t>
  </si>
  <si>
    <t>Anggaran</t>
  </si>
  <si>
    <t>(Rp.)</t>
  </si>
  <si>
    <t>Realisasi</t>
  </si>
  <si>
    <t>No.</t>
  </si>
  <si>
    <t>Uraian</t>
  </si>
  <si>
    <t>1.</t>
  </si>
  <si>
    <t>Belanja Alat Tulis Kantor</t>
  </si>
  <si>
    <t>2.</t>
  </si>
  <si>
    <t>Belanja Alat Listrik dan Elektronik (Lampu Pijar, Battery Kering )</t>
  </si>
  <si>
    <t>3.</t>
  </si>
  <si>
    <t>Belanja Bahan Bakar Minyak/ Gas</t>
  </si>
  <si>
    <t>4.</t>
  </si>
  <si>
    <t>Cinderamata/Souvenir, Vandle, Piala dan Penghargaan Lainnya</t>
  </si>
  <si>
    <t>5.</t>
  </si>
  <si>
    <t>Biaya Dokumentasi</t>
  </si>
  <si>
    <t>6.</t>
  </si>
  <si>
    <t>Biaya Dekorasi</t>
  </si>
  <si>
    <t>7.</t>
  </si>
  <si>
    <t>Biaya Publikasi</t>
  </si>
  <si>
    <t>8.</t>
  </si>
  <si>
    <t>Belanja Bahan Obat-obatan</t>
  </si>
  <si>
    <t>9.</t>
  </si>
  <si>
    <t>Belanja Bahan Kimia dan Pupuk</t>
  </si>
  <si>
    <t>Belanja Bahan Praktek dan Percontohan</t>
  </si>
  <si>
    <t>11.</t>
  </si>
  <si>
    <t>Biaya Seminar Kit</t>
  </si>
  <si>
    <t>12.</t>
  </si>
  <si>
    <t>Belanja Telepon</t>
  </si>
  <si>
    <t>13.</t>
  </si>
  <si>
    <t>Belanja Air</t>
  </si>
  <si>
    <t>14.</t>
  </si>
  <si>
    <t>Belanja Listrik</t>
  </si>
  <si>
    <t>15.</t>
  </si>
  <si>
    <t>Belanja Surat Kabar/ Majalah</t>
  </si>
  <si>
    <t>16.</t>
  </si>
  <si>
    <t>Belanja Kawat/ Faksimili/ Internet/ TV Kabel/ TV Satelit</t>
  </si>
  <si>
    <t>Belanja Pemeliharaan Komputer/ Laptop</t>
  </si>
  <si>
    <t>18.</t>
  </si>
  <si>
    <t xml:space="preserve">Belanja Pemeliharaan Peralatan Listrik, Elektronik, dan Sound Sistem </t>
  </si>
  <si>
    <t>19.</t>
  </si>
  <si>
    <t>20.</t>
  </si>
  <si>
    <t>21.</t>
  </si>
  <si>
    <t>22.</t>
  </si>
  <si>
    <t>23.</t>
  </si>
  <si>
    <t>Belanja Jasa Penyusunan Data</t>
  </si>
  <si>
    <t>24.</t>
  </si>
  <si>
    <t>Belanja Jasa Event Organizer</t>
  </si>
  <si>
    <t>25.</t>
  </si>
  <si>
    <t>26.</t>
  </si>
  <si>
    <t>Belanja Premi Asuransi Kesehatan</t>
  </si>
  <si>
    <t>27.</t>
  </si>
  <si>
    <t>Belanja Jasa Service</t>
  </si>
  <si>
    <t>28.</t>
  </si>
  <si>
    <t>Belanja Bahan Bakar Minyak / Gas dan Pelumas</t>
  </si>
  <si>
    <t>29.</t>
  </si>
  <si>
    <t>Belanja Pajak Kendaraan Bermotor</t>
  </si>
  <si>
    <t>30.</t>
  </si>
  <si>
    <t>Belanja Cetak</t>
  </si>
  <si>
    <t>31.</t>
  </si>
  <si>
    <t>Belanja Penggandaan</t>
  </si>
  <si>
    <t>32.</t>
  </si>
  <si>
    <t>33.</t>
  </si>
  <si>
    <t>34.</t>
  </si>
  <si>
    <t>Belanja Sewa Ruang Rapat/ Pertemuan</t>
  </si>
  <si>
    <t>35.</t>
  </si>
  <si>
    <t>Belanja Sewa Meja Kursi</t>
  </si>
  <si>
    <t>36.</t>
  </si>
  <si>
    <t>Belanja Sewa Tenda</t>
  </si>
  <si>
    <t>37.</t>
  </si>
  <si>
    <t>Belanja Sewa Pakaian Adat/ Tradisional</t>
  </si>
  <si>
    <t>38.</t>
  </si>
  <si>
    <t>Belanja Sewa Perlengkapan dan Peralatan kantor</t>
  </si>
  <si>
    <t>39.</t>
  </si>
  <si>
    <t>Belanja Makanan dan Minuman Rapat</t>
  </si>
  <si>
    <t>40.</t>
  </si>
  <si>
    <t>Belanja Makanan dan Minuman Tamu</t>
  </si>
  <si>
    <t>41.</t>
  </si>
  <si>
    <t>Belanja Pakaian Dinas Harian (PDH)</t>
  </si>
  <si>
    <t>42.</t>
  </si>
  <si>
    <t>43.</t>
  </si>
  <si>
    <t>44.</t>
  </si>
  <si>
    <t>Belanja Pakaian Kerja Lapangan</t>
  </si>
  <si>
    <t>45.</t>
  </si>
  <si>
    <t>Belanja Pakaian Olahraga</t>
  </si>
  <si>
    <t>46.</t>
  </si>
  <si>
    <t>Belanja Perjalanan Dinas Dalam Daerah</t>
  </si>
  <si>
    <t>47.</t>
  </si>
  <si>
    <t>Belanja Perjalanan Dinas Luar Daerah</t>
  </si>
  <si>
    <t>48.</t>
  </si>
  <si>
    <t>Belanja Kursus – Kursus Singkat/ Pelatihan</t>
  </si>
  <si>
    <t>Belanja Pemeliharaan Peralatan dan Mesin</t>
  </si>
  <si>
    <t>50.</t>
  </si>
  <si>
    <t>Belanja Pemeliharaan Gedung dan Bangunan</t>
  </si>
  <si>
    <t>51.</t>
  </si>
  <si>
    <t>52.</t>
  </si>
  <si>
    <t>Uang untuk diberikan Kepada pihak Ketiga/ masyarakat</t>
  </si>
  <si>
    <t>53.</t>
  </si>
  <si>
    <t>Belanja Sewa Gedung/ Kantor/ Tempat</t>
  </si>
  <si>
    <t>Belanjaa modal peralatan dan mesin – pengadaan kendaraan bermotor beroda dua</t>
  </si>
  <si>
    <t>Belanja modal peralatan dan mesin – pengadaan alat penyimpanan perlengkapan kantor</t>
  </si>
  <si>
    <t>Belanja modal peralatan dan mesin – pengadaan meubelair</t>
  </si>
  <si>
    <t>Belanja modal peralatan dan mesin – pengadaan alat pendingin</t>
  </si>
  <si>
    <t>Belanja modal peralatan dan mesin – pengadaan alat rumah tangga lainnya (home use)</t>
  </si>
  <si>
    <t>Belanja modal peralatan dan mesin – pengadaan personal komputer</t>
  </si>
  <si>
    <t>Belanja modal peralatan dan mesin – pengadaan alat bantu keamanan</t>
  </si>
  <si>
    <t>Belanja modal gedung dan bangunan – pengadaan bangunan gedung kantor</t>
  </si>
  <si>
    <t>10.</t>
  </si>
  <si>
    <t>Belanja modal gedung dan bangunan – pengadaan bangunan gedung tempat olahraga</t>
  </si>
  <si>
    <t>Belanja nodal aset tetap lainnya – pengadaan alat olahraga lainnya</t>
  </si>
  <si>
    <t>total belanja langsung</t>
  </si>
  <si>
    <t>pegawai</t>
  </si>
  <si>
    <t>barang dan jasa</t>
  </si>
  <si>
    <t>modal</t>
  </si>
  <si>
    <t>BELANJA</t>
  </si>
  <si>
    <t>ANGGARAN</t>
  </si>
  <si>
    <t>REALISAS1</t>
  </si>
  <si>
    <t>SISA</t>
  </si>
  <si>
    <t xml:space="preserve">Belanja </t>
  </si>
  <si>
    <t>Pegawai tidak langsung</t>
  </si>
  <si>
    <t>pegawai langsung</t>
  </si>
  <si>
    <t>total</t>
  </si>
  <si>
    <t>sisa anggaran</t>
  </si>
  <si>
    <t xml:space="preserve">belanja barang </t>
  </si>
  <si>
    <t>Sisa Anggaran</t>
  </si>
  <si>
    <t>sisa</t>
  </si>
  <si>
    <t>pengadaan kendaraan bermotor beroda dua</t>
  </si>
  <si>
    <t>pengadaan alat penyimpanan perlengkapan kantor</t>
  </si>
  <si>
    <t>pengadaan Meubelair</t>
  </si>
  <si>
    <t>pengadaan alat pendingin</t>
  </si>
  <si>
    <t>Pengadaan alat rumah tangga lainnya</t>
  </si>
  <si>
    <t>Pengadaan personal komputer</t>
  </si>
  <si>
    <t>Pengadaan peralatan personal komputer</t>
  </si>
  <si>
    <t>Pengadaan alat bantu keamanan</t>
  </si>
  <si>
    <t xml:space="preserve">Belanja Modal gedung dan bangunan </t>
  </si>
  <si>
    <t>Pengadaan bangunan gedung tempat olahraga</t>
  </si>
  <si>
    <t>belanja modal aset tetap lainnya</t>
  </si>
  <si>
    <t>No</t>
  </si>
  <si>
    <t>Realisasi 2017</t>
  </si>
  <si>
    <t>Belanja Bahan Baku Bangunan</t>
  </si>
  <si>
    <t>17.</t>
  </si>
  <si>
    <t>Belanja Jasa  Kebersihan Kantor</t>
  </si>
  <si>
    <t>Belanja Pemeliharaan Sistem Komputerisasi</t>
  </si>
  <si>
    <t>Belanja Jasa Pembuatan Buletin</t>
  </si>
  <si>
    <t>Belanja Jasa Upah/Ongkos Tenaga Kerja Borongan</t>
  </si>
  <si>
    <t>Belanja Jasa  Pembuatan Buku</t>
  </si>
  <si>
    <t>Belanja Jasa Perizinan dan Administrasi</t>
  </si>
  <si>
    <t>Belanja  Jasa Medical Check Up</t>
  </si>
  <si>
    <t>Belanja Jasa Iuran</t>
  </si>
  <si>
    <t>Belanja Makanan dan Minuman Pelatihan</t>
  </si>
  <si>
    <t>Belanja Makanan dan Minuman Kegiatan</t>
  </si>
  <si>
    <t>Belanja Pakaian Dinas Upacara (PDU)</t>
  </si>
  <si>
    <t>Belanja Pakaian Seragam</t>
  </si>
  <si>
    <t>55.</t>
  </si>
  <si>
    <t>56.</t>
  </si>
  <si>
    <t>57.</t>
  </si>
  <si>
    <t>58.</t>
  </si>
  <si>
    <t>Belanja Jasa Konsultasi Perencanaan</t>
  </si>
  <si>
    <t>59.</t>
  </si>
  <si>
    <t>Belanja Barang Yang Akan Diserahkan Kepada Masyarakat</t>
  </si>
  <si>
    <t>60.</t>
  </si>
  <si>
    <t>Belanja Jasa Tenaga Ahli/ Instrusktur/ Narasumber</t>
  </si>
  <si>
    <t>61.</t>
  </si>
  <si>
    <t>Belanja Perlengkapan/Peralatan Kantor</t>
  </si>
  <si>
    <t>62.</t>
  </si>
  <si>
    <t>63.</t>
  </si>
  <si>
    <t>Belanja Transportasi Peserta</t>
  </si>
  <si>
    <t>64.</t>
  </si>
  <si>
    <t>Belanja Akomodasi Peserta</t>
  </si>
</sst>
</file>

<file path=xl/styles.xml><?xml version="1.0" encoding="utf-8"?>
<styleSheet xmlns="http://schemas.openxmlformats.org/spreadsheetml/2006/main">
  <numFmts count="1">
    <numFmt numFmtId="41" formatCode="_(* #,##0_);_(* \(#,##0\);_(* &quot;-&quot;_);_(@_)"/>
  </numFmts>
  <fonts count="16">
    <font>
      <sz val="11"/>
      <color theme="1"/>
      <name val="Calibri"/>
      <family val="2"/>
      <charset val="1"/>
      <scheme val="minor"/>
    </font>
    <font>
      <sz val="12"/>
      <color theme="1"/>
      <name val="Arial Narrow"/>
      <family val="2"/>
    </font>
    <font>
      <sz val="12"/>
      <color rgb="FF000000"/>
      <name val="Arial Narrow"/>
      <family val="2"/>
    </font>
    <font>
      <b/>
      <i/>
      <sz val="12"/>
      <color theme="1"/>
      <name val="Arial Narrow"/>
      <family val="2"/>
    </font>
    <font>
      <b/>
      <i/>
      <sz val="12"/>
      <color rgb="FF000000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C0504D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i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1" fontId="14" fillId="0" borderId="0" applyFont="0" applyFill="0" applyBorder="0" applyAlignment="0" applyProtection="0"/>
  </cellStyleXfs>
  <cellXfs count="75">
    <xf numFmtId="0" fontId="0" fillId="0" borderId="0" xfId="0"/>
    <xf numFmtId="3" fontId="0" fillId="0" borderId="0" xfId="0" applyNumberFormat="1"/>
    <xf numFmtId="3" fontId="1" fillId="0" borderId="1" xfId="0" applyNumberFormat="1" applyFont="1" applyBorder="1" applyAlignment="1">
      <alignment horizontal="right" wrapText="1"/>
    </xf>
    <xf numFmtId="3" fontId="2" fillId="0" borderId="2" xfId="0" applyNumberFormat="1" applyFont="1" applyBorder="1" applyAlignment="1">
      <alignment horizontal="right" wrapText="1"/>
    </xf>
    <xf numFmtId="3" fontId="1" fillId="0" borderId="3" xfId="0" applyNumberFormat="1" applyFont="1" applyBorder="1" applyAlignment="1">
      <alignment horizontal="right" wrapText="1"/>
    </xf>
    <xf numFmtId="3" fontId="2" fillId="0" borderId="4" xfId="0" applyNumberFormat="1" applyFont="1" applyBorder="1" applyAlignment="1">
      <alignment horizontal="right" wrapText="1"/>
    </xf>
    <xf numFmtId="3" fontId="3" fillId="0" borderId="3" xfId="0" applyNumberFormat="1" applyFont="1" applyBorder="1" applyAlignment="1">
      <alignment horizontal="right" wrapText="1"/>
    </xf>
    <xf numFmtId="3" fontId="4" fillId="0" borderId="4" xfId="0" applyNumberFormat="1" applyFont="1" applyBorder="1" applyAlignment="1">
      <alignment horizontal="right" wrapText="1"/>
    </xf>
    <xf numFmtId="0" fontId="5" fillId="0" borderId="5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3" fontId="1" fillId="0" borderId="4" xfId="0" applyNumberFormat="1" applyFont="1" applyBorder="1" applyAlignment="1">
      <alignment horizontal="right" wrapText="1"/>
    </xf>
    <xf numFmtId="3" fontId="3" fillId="0" borderId="4" xfId="0" applyNumberFormat="1" applyFont="1" applyBorder="1" applyAlignment="1">
      <alignment horizontal="right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0" fillId="0" borderId="0" xfId="0" applyAlignment="1">
      <alignment vertical="center"/>
    </xf>
    <xf numFmtId="0" fontId="3" fillId="0" borderId="3" xfId="0" applyFont="1" applyBorder="1" applyAlignment="1">
      <alignment horizontal="center" wrapText="1"/>
    </xf>
    <xf numFmtId="41" fontId="0" fillId="0" borderId="0" xfId="0" applyNumberFormat="1" applyAlignment="1">
      <alignment horizontal="center" vertical="center"/>
    </xf>
    <xf numFmtId="41" fontId="7" fillId="0" borderId="0" xfId="0" applyNumberFormat="1" applyFont="1" applyAlignment="1">
      <alignment horizontal="center" vertical="center"/>
    </xf>
    <xf numFmtId="41" fontId="0" fillId="0" borderId="0" xfId="0" applyNumberFormat="1"/>
    <xf numFmtId="41" fontId="7" fillId="0" borderId="0" xfId="0" applyNumberFormat="1" applyFont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0" fillId="0" borderId="0" xfId="0" applyNumberFormat="1" applyAlignment="1">
      <alignment horizontal="center" vertical="center" wrapText="1"/>
    </xf>
    <xf numFmtId="41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41" fontId="7" fillId="0" borderId="0" xfId="0" applyNumberFormat="1" applyFont="1"/>
    <xf numFmtId="0" fontId="7" fillId="0" borderId="0" xfId="0" applyFont="1"/>
    <xf numFmtId="0" fontId="5" fillId="0" borderId="5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41" fontId="8" fillId="0" borderId="1" xfId="0" applyNumberFormat="1" applyFont="1" applyBorder="1" applyAlignment="1">
      <alignment horizontal="right" wrapText="1"/>
    </xf>
    <xf numFmtId="41" fontId="8" fillId="0" borderId="3" xfId="0" applyNumberFormat="1" applyFont="1" applyBorder="1" applyAlignment="1">
      <alignment horizontal="right" wrapText="1"/>
    </xf>
    <xf numFmtId="3" fontId="9" fillId="0" borderId="1" xfId="0" applyNumberFormat="1" applyFont="1" applyBorder="1" applyAlignment="1">
      <alignment horizontal="right" wrapText="1"/>
    </xf>
    <xf numFmtId="3" fontId="9" fillId="0" borderId="3" xfId="0" applyNumberFormat="1" applyFont="1" applyBorder="1" applyAlignment="1">
      <alignment horizontal="right" wrapText="1"/>
    </xf>
    <xf numFmtId="3" fontId="8" fillId="0" borderId="1" xfId="0" applyNumberFormat="1" applyFont="1" applyBorder="1" applyAlignment="1">
      <alignment horizontal="right" wrapText="1"/>
    </xf>
    <xf numFmtId="3" fontId="8" fillId="0" borderId="3" xfId="0" applyNumberFormat="1" applyFont="1" applyBorder="1" applyAlignment="1">
      <alignment horizontal="right" wrapText="1"/>
    </xf>
    <xf numFmtId="0" fontId="9" fillId="0" borderId="3" xfId="0" applyFont="1" applyBorder="1" applyAlignment="1">
      <alignment horizontal="right" wrapText="1"/>
    </xf>
    <xf numFmtId="3" fontId="9" fillId="0" borderId="2" xfId="0" applyNumberFormat="1" applyFont="1" applyBorder="1" applyAlignment="1">
      <alignment horizontal="right" wrapText="1"/>
    </xf>
    <xf numFmtId="0" fontId="9" fillId="0" borderId="2" xfId="0" applyFont="1" applyBorder="1" applyAlignment="1">
      <alignment horizontal="right" vertical="top" wrapText="1"/>
    </xf>
    <xf numFmtId="3" fontId="9" fillId="0" borderId="4" xfId="0" applyNumberFormat="1" applyFont="1" applyBorder="1" applyAlignment="1">
      <alignment horizontal="right" wrapText="1"/>
    </xf>
    <xf numFmtId="0" fontId="9" fillId="0" borderId="4" xfId="0" applyFont="1" applyBorder="1" applyAlignment="1">
      <alignment horizontal="right" vertical="top" wrapText="1"/>
    </xf>
    <xf numFmtId="0" fontId="9" fillId="0" borderId="4" xfId="0" applyFont="1" applyBorder="1" applyAlignment="1">
      <alignment horizontal="right" wrapText="1"/>
    </xf>
    <xf numFmtId="0" fontId="8" fillId="0" borderId="3" xfId="0" applyFont="1" applyBorder="1" applyAlignment="1">
      <alignment horizontal="right" wrapText="1"/>
    </xf>
    <xf numFmtId="0" fontId="10" fillId="0" borderId="4" xfId="0" applyFont="1" applyBorder="1" applyAlignment="1">
      <alignment horizontal="right" vertical="top" wrapText="1"/>
    </xf>
    <xf numFmtId="0" fontId="12" fillId="0" borderId="6" xfId="0" applyFont="1" applyBorder="1" applyAlignment="1">
      <alignment horizontal="center" wrapText="1"/>
    </xf>
    <xf numFmtId="0" fontId="12" fillId="0" borderId="4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12" fillId="0" borderId="9" xfId="0" applyFont="1" applyBorder="1" applyAlignment="1">
      <alignment horizontal="center" wrapText="1"/>
    </xf>
    <xf numFmtId="0" fontId="0" fillId="0" borderId="4" xfId="0" applyBorder="1" applyAlignment="1">
      <alignment wrapText="1"/>
    </xf>
    <xf numFmtId="0" fontId="11" fillId="0" borderId="9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8" fillId="0" borderId="4" xfId="0" applyFont="1" applyBorder="1" applyAlignment="1">
      <alignment wrapText="1"/>
    </xf>
    <xf numFmtId="3" fontId="8" fillId="0" borderId="4" xfId="0" applyNumberFormat="1" applyFont="1" applyBorder="1" applyAlignment="1">
      <alignment horizontal="right" wrapText="1"/>
    </xf>
    <xf numFmtId="0" fontId="9" fillId="0" borderId="4" xfId="0" applyFont="1" applyBorder="1" applyAlignment="1">
      <alignment wrapText="1"/>
    </xf>
    <xf numFmtId="0" fontId="9" fillId="0" borderId="3" xfId="0" applyFont="1" applyBorder="1" applyAlignment="1">
      <alignment horizontal="center" wrapText="1"/>
    </xf>
    <xf numFmtId="0" fontId="9" fillId="0" borderId="4" xfId="0" applyFont="1" applyBorder="1" applyAlignment="1">
      <alignment horizontal="justify" wrapText="1"/>
    </xf>
    <xf numFmtId="0" fontId="9" fillId="0" borderId="3" xfId="0" applyFont="1" applyBorder="1" applyAlignment="1">
      <alignment wrapText="1"/>
    </xf>
    <xf numFmtId="0" fontId="13" fillId="0" borderId="4" xfId="0" applyFont="1" applyBorder="1" applyAlignment="1">
      <alignment wrapText="1"/>
    </xf>
    <xf numFmtId="0" fontId="9" fillId="0" borderId="1" xfId="0" applyFont="1" applyBorder="1" applyAlignment="1">
      <alignment horizontal="center" wrapText="1"/>
    </xf>
    <xf numFmtId="0" fontId="9" fillId="0" borderId="2" xfId="0" applyFont="1" applyBorder="1" applyAlignment="1">
      <alignment wrapText="1"/>
    </xf>
    <xf numFmtId="0" fontId="9" fillId="0" borderId="2" xfId="0" applyFont="1" applyBorder="1" applyAlignment="1">
      <alignment horizontal="right" wrapText="1"/>
    </xf>
    <xf numFmtId="41" fontId="0" fillId="0" borderId="0" xfId="1" applyFont="1"/>
    <xf numFmtId="4" fontId="10" fillId="0" borderId="0" xfId="0" applyNumberFormat="1" applyFont="1" applyAlignment="1">
      <alignment horizontal="right"/>
    </xf>
    <xf numFmtId="3" fontId="10" fillId="0" borderId="0" xfId="0" applyNumberFormat="1" applyFont="1"/>
    <xf numFmtId="0" fontId="12" fillId="0" borderId="7" xfId="0" applyFont="1" applyBorder="1" applyAlignment="1">
      <alignment horizontal="center" wrapText="1"/>
    </xf>
    <xf numFmtId="0" fontId="12" fillId="0" borderId="2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11" fillId="0" borderId="8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3" fontId="15" fillId="0" borderId="0" xfId="0" applyNumberFormat="1" applyFont="1"/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G31"/>
  <sheetViews>
    <sheetView topLeftCell="E2" workbookViewId="0">
      <selection activeCell="G17" sqref="G17"/>
    </sheetView>
  </sheetViews>
  <sheetFormatPr defaultRowHeight="15"/>
  <cols>
    <col min="3" max="3" width="26" customWidth="1"/>
    <col min="4" max="4" width="40" customWidth="1"/>
    <col min="5" max="5" width="35.7109375" customWidth="1"/>
    <col min="6" max="6" width="19.5703125" customWidth="1"/>
    <col min="7" max="7" width="18.5703125" customWidth="1"/>
  </cols>
  <sheetData>
    <row r="3" spans="3:7" ht="15.75" thickBot="1">
      <c r="C3" t="s">
        <v>0</v>
      </c>
      <c r="D3" t="s">
        <v>1</v>
      </c>
      <c r="F3" t="s">
        <v>2</v>
      </c>
      <c r="G3">
        <v>2017</v>
      </c>
    </row>
    <row r="4" spans="3:7" ht="24.95" customHeight="1" thickBot="1">
      <c r="C4" s="2">
        <v>4752070838</v>
      </c>
      <c r="D4" s="3">
        <v>4622067600</v>
      </c>
      <c r="F4" s="37">
        <v>5497393708</v>
      </c>
      <c r="G4" s="35">
        <v>4775379400</v>
      </c>
    </row>
    <row r="5" spans="3:7" ht="24.95" customHeight="1" thickBot="1">
      <c r="C5" s="4">
        <v>476773089</v>
      </c>
      <c r="D5" s="5">
        <v>442450542</v>
      </c>
      <c r="F5" s="38">
        <v>569187466</v>
      </c>
      <c r="G5" s="36">
        <v>535068260</v>
      </c>
    </row>
    <row r="6" spans="3:7" ht="24.95" customHeight="1" thickBot="1">
      <c r="C6" s="4">
        <v>231836250</v>
      </c>
      <c r="D6" s="5">
        <v>220990000</v>
      </c>
      <c r="F6" s="38">
        <v>270319680</v>
      </c>
      <c r="G6" s="36">
        <v>240080000</v>
      </c>
    </row>
    <row r="7" spans="3:7" ht="24.95" customHeight="1" thickBot="1">
      <c r="C7" s="4">
        <v>223193750</v>
      </c>
      <c r="D7" s="5">
        <v>214365000</v>
      </c>
      <c r="F7" s="38">
        <v>66000000</v>
      </c>
      <c r="G7" s="39">
        <v>0</v>
      </c>
    </row>
    <row r="8" spans="3:7" ht="24.95" customHeight="1" thickBot="1">
      <c r="C8" s="4">
        <v>298436788</v>
      </c>
      <c r="D8" s="5">
        <v>288376440</v>
      </c>
      <c r="F8" s="38">
        <v>275969375</v>
      </c>
      <c r="G8" s="36">
        <v>233555000</v>
      </c>
    </row>
    <row r="9" spans="3:7" ht="24.95" customHeight="1" thickBot="1">
      <c r="C9" s="4">
        <v>37243904</v>
      </c>
      <c r="D9" s="5">
        <v>31170883</v>
      </c>
      <c r="F9" s="38">
        <v>353010017</v>
      </c>
      <c r="G9" s="36">
        <v>309233400</v>
      </c>
    </row>
    <row r="10" spans="3:7" ht="24.95" customHeight="1" thickBot="1">
      <c r="C10" s="4">
        <v>77900</v>
      </c>
      <c r="D10" s="5">
        <v>64843</v>
      </c>
      <c r="F10" s="38">
        <v>31918870</v>
      </c>
      <c r="G10" s="36">
        <v>2917730</v>
      </c>
    </row>
    <row r="11" spans="3:7" ht="24.95" customHeight="1" thickBot="1">
      <c r="C11" s="4">
        <v>137397450</v>
      </c>
      <c r="D11" s="5">
        <v>130967686</v>
      </c>
      <c r="F11" s="38">
        <v>252323</v>
      </c>
      <c r="G11" s="36">
        <v>71355</v>
      </c>
    </row>
    <row r="12" spans="3:7" ht="24.95" customHeight="1" thickBot="1">
      <c r="C12" s="4">
        <v>16115351</v>
      </c>
      <c r="D12" s="5">
        <v>14800360</v>
      </c>
      <c r="F12" s="38">
        <v>155953038</v>
      </c>
      <c r="G12" s="36">
        <v>136631544</v>
      </c>
    </row>
    <row r="13" spans="3:7" ht="24.95" customHeight="1" thickBot="1">
      <c r="C13" s="4">
        <v>13091989</v>
      </c>
      <c r="D13" s="5">
        <v>11840000</v>
      </c>
      <c r="F13" s="38">
        <v>11370284</v>
      </c>
      <c r="G13" s="36">
        <v>9829540</v>
      </c>
    </row>
    <row r="14" spans="3:7" ht="24.95" customHeight="1" thickBot="1">
      <c r="C14" s="4">
        <v>2385753052</v>
      </c>
      <c r="D14" s="5">
        <v>2249193500</v>
      </c>
      <c r="F14" s="38">
        <v>36408099</v>
      </c>
      <c r="G14" s="36">
        <v>36408099</v>
      </c>
    </row>
    <row r="15" spans="3:7" ht="24.95" customHeight="1" thickBot="1">
      <c r="C15" s="6">
        <f>SUM(C4:C14)</f>
        <v>8571990361</v>
      </c>
      <c r="D15" s="7">
        <f>SUM(D4:D14)</f>
        <v>8226286854</v>
      </c>
      <c r="F15" s="38">
        <v>3892000000</v>
      </c>
      <c r="G15" s="36">
        <v>3683667205</v>
      </c>
    </row>
    <row r="16" spans="3:7" ht="24.95" customHeight="1">
      <c r="C16" s="1"/>
      <c r="F16" s="1">
        <f>SUM(F4:F15)</f>
        <v>11159782860</v>
      </c>
      <c r="G16" s="1">
        <f>SUM(G4:G15)</f>
        <v>9962841533</v>
      </c>
    </row>
    <row r="17" ht="24.95" customHeight="1"/>
    <row r="18" ht="24.95" customHeight="1"/>
    <row r="19" ht="24.95" customHeight="1"/>
    <row r="20" ht="24.95" customHeight="1"/>
    <row r="21" ht="24.95" customHeight="1"/>
    <row r="22" ht="24.95" customHeight="1"/>
    <row r="23" ht="24.95" customHeight="1"/>
    <row r="24" ht="24.95" customHeight="1"/>
    <row r="25" ht="24.95" customHeight="1"/>
    <row r="26" ht="24.95" customHeight="1"/>
    <row r="27" ht="24.95" customHeight="1"/>
    <row r="28" ht="24.95" customHeight="1"/>
    <row r="29" ht="24.95" customHeight="1"/>
    <row r="30" ht="24.95" customHeight="1"/>
    <row r="31" ht="24.95" customHeight="1"/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5"/>
  <sheetViews>
    <sheetView topLeftCell="D10" workbookViewId="0">
      <selection activeCell="I25" sqref="I25"/>
    </sheetView>
  </sheetViews>
  <sheetFormatPr defaultRowHeight="15"/>
  <cols>
    <col min="3" max="3" width="26.85546875" customWidth="1"/>
    <col min="4" max="4" width="42.28515625" customWidth="1"/>
    <col min="6" max="6" width="26.85546875" customWidth="1"/>
    <col min="9" max="9" width="14.7109375" customWidth="1"/>
    <col min="10" max="10" width="18.7109375" customWidth="1"/>
  </cols>
  <sheetData>
    <row r="3" spans="3:10" ht="15.75" thickBot="1"/>
    <row r="4" spans="3:10" ht="30" customHeight="1" thickBot="1">
      <c r="C4" s="8" t="s">
        <v>2</v>
      </c>
      <c r="D4" s="10" t="s">
        <v>4</v>
      </c>
    </row>
    <row r="5" spans="3:10" ht="30" customHeight="1" thickBot="1">
      <c r="C5" s="9" t="s">
        <v>3</v>
      </c>
      <c r="D5" s="11" t="s">
        <v>3</v>
      </c>
      <c r="I5" s="31" t="s">
        <v>2</v>
      </c>
      <c r="J5" s="10" t="s">
        <v>4</v>
      </c>
    </row>
    <row r="6" spans="3:10" ht="24.95" customHeight="1" thickBot="1">
      <c r="C6" s="37">
        <v>333229000</v>
      </c>
      <c r="D6" s="12">
        <v>334948700</v>
      </c>
      <c r="I6" s="32" t="s">
        <v>3</v>
      </c>
      <c r="J6" s="11" t="s">
        <v>3</v>
      </c>
    </row>
    <row r="7" spans="3:10" ht="24.95" customHeight="1" thickBot="1">
      <c r="C7" s="38">
        <v>14370000</v>
      </c>
      <c r="D7" s="12">
        <v>14370000</v>
      </c>
      <c r="I7" s="37">
        <v>295533800</v>
      </c>
      <c r="J7" s="35">
        <v>280929050</v>
      </c>
    </row>
    <row r="8" spans="3:10" ht="24.95" customHeight="1" thickBot="1">
      <c r="C8" s="38">
        <v>1136000</v>
      </c>
      <c r="D8" s="12">
        <v>84781500</v>
      </c>
      <c r="I8" s="38">
        <v>14370000</v>
      </c>
      <c r="J8" s="36">
        <v>14370000</v>
      </c>
    </row>
    <row r="9" spans="3:10" ht="24.95" customHeight="1" thickBot="1">
      <c r="C9" s="38">
        <v>223326500</v>
      </c>
      <c r="D9" s="12">
        <v>707150000</v>
      </c>
      <c r="I9" s="38">
        <v>2940000</v>
      </c>
      <c r="J9" s="39">
        <v>0</v>
      </c>
    </row>
    <row r="10" spans="3:10" ht="24.95" customHeight="1" thickBot="1">
      <c r="C10" s="38">
        <v>18000000</v>
      </c>
      <c r="D10" s="13">
        <f>SUM(D6:D9)</f>
        <v>1141250200</v>
      </c>
      <c r="I10" s="38">
        <v>257245000</v>
      </c>
      <c r="J10" s="36">
        <v>224217500</v>
      </c>
    </row>
    <row r="11" spans="3:10" ht="24.95" customHeight="1" thickBot="1">
      <c r="C11" s="38">
        <v>30492000</v>
      </c>
      <c r="I11" s="38">
        <v>622555000</v>
      </c>
      <c r="J11" s="36">
        <v>572395000</v>
      </c>
    </row>
    <row r="12" spans="3:10" ht="24.95" customHeight="1" thickBot="1">
      <c r="C12" s="38">
        <v>599400000</v>
      </c>
      <c r="I12" s="38">
        <v>5280000</v>
      </c>
      <c r="J12" s="36">
        <v>5280000</v>
      </c>
    </row>
    <row r="13" spans="3:10">
      <c r="C13" s="1">
        <f>SUM(C6:C12)</f>
        <v>1219953500</v>
      </c>
      <c r="I13" s="1">
        <f>SUM(I7:I12)</f>
        <v>1197923800</v>
      </c>
      <c r="J13" s="1">
        <f>SUM(J7:J12)</f>
        <v>1097191550</v>
      </c>
    </row>
    <row r="16" spans="3:10" ht="15.75" thickBot="1"/>
    <row r="17" spans="3:6" ht="16.5" thickBot="1">
      <c r="C17" s="35">
        <v>333229000</v>
      </c>
      <c r="D17" s="40">
        <v>322211800</v>
      </c>
      <c r="E17" s="41"/>
      <c r="F17" s="40">
        <v>280929050</v>
      </c>
    </row>
    <row r="18" spans="3:6" ht="16.5" thickBot="1">
      <c r="C18" s="36">
        <v>14370000</v>
      </c>
      <c r="D18" s="42">
        <v>12170000</v>
      </c>
      <c r="E18" s="43"/>
      <c r="F18" s="42">
        <v>14370000</v>
      </c>
    </row>
    <row r="19" spans="3:6" ht="16.5" thickBot="1">
      <c r="C19" s="36">
        <v>1136000</v>
      </c>
      <c r="D19" s="42">
        <v>1136000</v>
      </c>
      <c r="E19" s="43"/>
      <c r="F19" s="44">
        <v>0</v>
      </c>
    </row>
    <row r="20" spans="3:6" ht="16.5" thickBot="1">
      <c r="C20" s="36">
        <v>223326500</v>
      </c>
      <c r="D20" s="42">
        <v>4434000</v>
      </c>
      <c r="E20" s="43"/>
      <c r="F20" s="42">
        <v>224217500</v>
      </c>
    </row>
    <row r="21" spans="3:6" ht="16.5" thickBot="1">
      <c r="C21" s="36">
        <v>18000000</v>
      </c>
      <c r="D21" s="42">
        <v>18000000</v>
      </c>
      <c r="E21" s="43"/>
      <c r="F21" s="44">
        <v>0</v>
      </c>
    </row>
    <row r="22" spans="3:6" ht="16.5" thickBot="1">
      <c r="C22" s="36">
        <v>599400000</v>
      </c>
      <c r="D22" s="42">
        <v>588600000</v>
      </c>
      <c r="E22" s="43"/>
      <c r="F22" s="42">
        <v>572395000</v>
      </c>
    </row>
    <row r="23" spans="3:6" ht="16.5" thickBot="1">
      <c r="C23" s="36">
        <v>30492000</v>
      </c>
      <c r="D23" s="42">
        <v>30492000</v>
      </c>
      <c r="E23" s="43"/>
      <c r="F23" s="44">
        <v>0</v>
      </c>
    </row>
    <row r="24" spans="3:6" ht="16.5" thickBot="1">
      <c r="C24" s="45">
        <v>0</v>
      </c>
      <c r="D24" s="44">
        <v>0</v>
      </c>
      <c r="E24" s="46"/>
      <c r="F24" s="42">
        <v>5280000</v>
      </c>
    </row>
    <row r="25" spans="3:6">
      <c r="C25" s="1">
        <f>SUM(C17:C24)</f>
        <v>1219953500</v>
      </c>
      <c r="D25" s="1">
        <f>SUM(D17:D24)</f>
        <v>977043800</v>
      </c>
      <c r="F25" s="1">
        <f>SUM(F17:F24)</f>
        <v>1097191550</v>
      </c>
    </row>
  </sheetData>
  <pageMargins left="0.7" right="0.7" top="0.75" bottom="0.75" header="0.3" footer="0.3"/>
  <pageSetup paperSize="10001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3:G69"/>
  <sheetViews>
    <sheetView topLeftCell="E67" workbookViewId="0">
      <selection activeCell="G70" sqref="G70"/>
    </sheetView>
  </sheetViews>
  <sheetFormatPr defaultRowHeight="15"/>
  <cols>
    <col min="2" max="2" width="1.7109375" customWidth="1"/>
    <col min="4" max="4" width="42.7109375" customWidth="1"/>
    <col min="5" max="5" width="21.28515625" customWidth="1"/>
    <col min="6" max="6" width="17.7109375" customWidth="1"/>
    <col min="7" max="7" width="18" customWidth="1"/>
  </cols>
  <sheetData>
    <row r="3" spans="3:7" ht="15.75" thickBot="1"/>
    <row r="4" spans="3:7" ht="30" customHeight="1" thickBot="1">
      <c r="C4" s="69" t="s">
        <v>138</v>
      </c>
      <c r="D4" s="69" t="s">
        <v>6</v>
      </c>
      <c r="E4" s="67">
        <v>2018</v>
      </c>
      <c r="F4" s="68"/>
      <c r="G4" s="47" t="s">
        <v>139</v>
      </c>
    </row>
    <row r="5" spans="3:7" ht="30" customHeight="1">
      <c r="C5" s="70"/>
      <c r="D5" s="70"/>
      <c r="E5" s="52" t="s">
        <v>2</v>
      </c>
      <c r="F5" s="50" t="s">
        <v>4</v>
      </c>
      <c r="G5" s="50" t="s">
        <v>3</v>
      </c>
    </row>
    <row r="6" spans="3:7" ht="30" customHeight="1" thickBot="1">
      <c r="C6" s="71"/>
      <c r="D6" s="71"/>
      <c r="E6" s="49" t="s">
        <v>3</v>
      </c>
      <c r="F6" s="48" t="s">
        <v>3</v>
      </c>
      <c r="G6" s="51"/>
    </row>
    <row r="7" spans="3:7" ht="30" customHeight="1" thickBot="1">
      <c r="C7" s="53" t="s">
        <v>7</v>
      </c>
      <c r="D7" s="54" t="s">
        <v>8</v>
      </c>
      <c r="E7" s="55">
        <v>157302800</v>
      </c>
      <c r="F7" s="42">
        <v>154096800</v>
      </c>
      <c r="G7" s="42">
        <v>129651700</v>
      </c>
    </row>
    <row r="8" spans="3:7" ht="30" customHeight="1" thickBot="1">
      <c r="C8" s="53" t="s">
        <v>9</v>
      </c>
      <c r="D8" s="54" t="s">
        <v>10</v>
      </c>
      <c r="E8" s="55">
        <v>57270000</v>
      </c>
      <c r="F8" s="42">
        <v>38065000</v>
      </c>
      <c r="G8" s="42">
        <v>76300000</v>
      </c>
    </row>
    <row r="9" spans="3:7" ht="30" customHeight="1" thickBot="1">
      <c r="C9" s="53" t="s">
        <v>11</v>
      </c>
      <c r="D9" s="56" t="s">
        <v>14</v>
      </c>
      <c r="E9" s="42">
        <v>173125000</v>
      </c>
      <c r="F9" s="42">
        <v>173125000</v>
      </c>
      <c r="G9" s="42">
        <v>87077500</v>
      </c>
    </row>
    <row r="10" spans="3:7" ht="30" customHeight="1" thickBot="1">
      <c r="C10" s="53" t="s">
        <v>13</v>
      </c>
      <c r="D10" s="56" t="s">
        <v>16</v>
      </c>
      <c r="E10" s="42">
        <v>58950000</v>
      </c>
      <c r="F10" s="42">
        <v>57450000</v>
      </c>
      <c r="G10" s="42">
        <v>56584000</v>
      </c>
    </row>
    <row r="11" spans="3:7" ht="30" customHeight="1" thickBot="1">
      <c r="C11" s="53" t="s">
        <v>15</v>
      </c>
      <c r="D11" s="56" t="s">
        <v>18</v>
      </c>
      <c r="E11" s="42">
        <v>126710000</v>
      </c>
      <c r="F11" s="42">
        <v>126710000</v>
      </c>
      <c r="G11" s="42">
        <v>51280000</v>
      </c>
    </row>
    <row r="12" spans="3:7" ht="30" customHeight="1" thickBot="1">
      <c r="C12" s="53" t="s">
        <v>17</v>
      </c>
      <c r="D12" s="56" t="s">
        <v>20</v>
      </c>
      <c r="E12" s="42">
        <v>163250000</v>
      </c>
      <c r="F12" s="42">
        <v>132866000</v>
      </c>
      <c r="G12" s="42">
        <v>107150000</v>
      </c>
    </row>
    <row r="13" spans="3:7" ht="30" customHeight="1" thickBot="1">
      <c r="C13" s="53" t="s">
        <v>19</v>
      </c>
      <c r="D13" s="56" t="s">
        <v>140</v>
      </c>
      <c r="E13" s="42">
        <v>18750000</v>
      </c>
      <c r="F13" s="42">
        <v>18750000</v>
      </c>
      <c r="G13" s="44">
        <v>0</v>
      </c>
    </row>
    <row r="14" spans="3:7" ht="30" customHeight="1" thickBot="1">
      <c r="C14" s="57" t="s">
        <v>21</v>
      </c>
      <c r="D14" s="56" t="s">
        <v>22</v>
      </c>
      <c r="E14" s="42">
        <v>184939000</v>
      </c>
      <c r="F14" s="42">
        <v>184039000</v>
      </c>
      <c r="G14" s="42">
        <v>222958792</v>
      </c>
    </row>
    <row r="15" spans="3:7" ht="30" customHeight="1" thickBot="1">
      <c r="C15" s="57" t="s">
        <v>23</v>
      </c>
      <c r="D15" s="56" t="s">
        <v>24</v>
      </c>
      <c r="E15" s="44">
        <v>0</v>
      </c>
      <c r="F15" s="44">
        <v>0</v>
      </c>
      <c r="G15" s="42">
        <v>556512250</v>
      </c>
    </row>
    <row r="16" spans="3:7" ht="30" customHeight="1" thickBot="1">
      <c r="C16" s="57" t="s">
        <v>108</v>
      </c>
      <c r="D16" s="56" t="s">
        <v>25</v>
      </c>
      <c r="E16" s="42">
        <v>941265000</v>
      </c>
      <c r="F16" s="42">
        <v>874880455</v>
      </c>
      <c r="G16" s="42">
        <v>231428000</v>
      </c>
    </row>
    <row r="17" spans="3:7" ht="30" customHeight="1" thickBot="1">
      <c r="C17" s="57" t="s">
        <v>26</v>
      </c>
      <c r="D17" s="56" t="s">
        <v>27</v>
      </c>
      <c r="E17" s="42">
        <v>34598500</v>
      </c>
      <c r="F17" s="42">
        <v>34598500</v>
      </c>
      <c r="G17" s="42">
        <v>35998000</v>
      </c>
    </row>
    <row r="18" spans="3:7" ht="30" customHeight="1" thickBot="1">
      <c r="C18" s="57" t="s">
        <v>28</v>
      </c>
      <c r="D18" s="56" t="s">
        <v>29</v>
      </c>
      <c r="E18" s="42">
        <v>13500000</v>
      </c>
      <c r="F18" s="42">
        <v>6080532</v>
      </c>
      <c r="G18" s="42">
        <v>7300669</v>
      </c>
    </row>
    <row r="19" spans="3:7" ht="30" customHeight="1" thickBot="1">
      <c r="C19" s="57" t="s">
        <v>30</v>
      </c>
      <c r="D19" s="56" t="s">
        <v>31</v>
      </c>
      <c r="E19" s="42">
        <v>315000000</v>
      </c>
      <c r="F19" s="42">
        <v>314663150</v>
      </c>
      <c r="G19" s="42">
        <v>284250400</v>
      </c>
    </row>
    <row r="20" spans="3:7" ht="30" customHeight="1" thickBot="1">
      <c r="C20" s="57" t="s">
        <v>32</v>
      </c>
      <c r="D20" s="56" t="s">
        <v>33</v>
      </c>
      <c r="E20" s="42">
        <v>486027000</v>
      </c>
      <c r="F20" s="42">
        <v>431680739</v>
      </c>
      <c r="G20" s="42">
        <v>363537775</v>
      </c>
    </row>
    <row r="21" spans="3:7" ht="30" customHeight="1" thickBot="1">
      <c r="C21" s="57" t="s">
        <v>34</v>
      </c>
      <c r="D21" s="56" t="s">
        <v>35</v>
      </c>
      <c r="E21" s="42">
        <v>3816000</v>
      </c>
      <c r="F21" s="42">
        <v>2600000</v>
      </c>
      <c r="G21" s="42">
        <v>2640000</v>
      </c>
    </row>
    <row r="22" spans="3:7" ht="30" customHeight="1" thickBot="1">
      <c r="C22" s="57" t="s">
        <v>36</v>
      </c>
      <c r="D22" s="56" t="s">
        <v>37</v>
      </c>
      <c r="E22" s="42">
        <v>36000000</v>
      </c>
      <c r="F22" s="42">
        <v>23779480</v>
      </c>
      <c r="G22" s="42">
        <v>15319282</v>
      </c>
    </row>
    <row r="23" spans="3:7" ht="30" customHeight="1" thickBot="1">
      <c r="C23" s="57" t="s">
        <v>141</v>
      </c>
      <c r="D23" s="56" t="s">
        <v>38</v>
      </c>
      <c r="E23" s="44">
        <v>0</v>
      </c>
      <c r="F23" s="44">
        <v>0</v>
      </c>
      <c r="G23" s="42">
        <v>40550000</v>
      </c>
    </row>
    <row r="24" spans="3:7" ht="30" customHeight="1" thickBot="1">
      <c r="C24" s="57" t="s">
        <v>39</v>
      </c>
      <c r="D24" s="56" t="s">
        <v>40</v>
      </c>
      <c r="E24" s="44">
        <v>0</v>
      </c>
      <c r="F24" s="44">
        <v>0</v>
      </c>
      <c r="G24" s="42">
        <v>77490000</v>
      </c>
    </row>
    <row r="25" spans="3:7" ht="30" customHeight="1" thickBot="1">
      <c r="C25" s="57" t="s">
        <v>41</v>
      </c>
      <c r="D25" s="56" t="s">
        <v>142</v>
      </c>
      <c r="E25" s="42">
        <v>1106821000</v>
      </c>
      <c r="F25" s="42">
        <v>1063168200</v>
      </c>
      <c r="G25" s="42">
        <v>546712800</v>
      </c>
    </row>
    <row r="26" spans="3:7" ht="30" customHeight="1" thickBot="1">
      <c r="C26" s="57" t="s">
        <v>42</v>
      </c>
      <c r="D26" s="58" t="s">
        <v>143</v>
      </c>
      <c r="E26" s="42">
        <v>54000000</v>
      </c>
      <c r="F26" s="42">
        <v>34435000</v>
      </c>
      <c r="G26" s="44">
        <v>0</v>
      </c>
    </row>
    <row r="27" spans="3:7" ht="30" customHeight="1" thickBot="1">
      <c r="C27" s="57" t="s">
        <v>43</v>
      </c>
      <c r="D27" s="56" t="s">
        <v>144</v>
      </c>
      <c r="E27" s="44">
        <v>0</v>
      </c>
      <c r="F27" s="44">
        <v>0</v>
      </c>
      <c r="G27" s="42">
        <v>18000000</v>
      </c>
    </row>
    <row r="28" spans="3:7" ht="30" customHeight="1" thickBot="1">
      <c r="C28" s="57" t="s">
        <v>44</v>
      </c>
      <c r="D28" s="56" t="s">
        <v>46</v>
      </c>
      <c r="E28" s="44">
        <v>0</v>
      </c>
      <c r="F28" s="44">
        <v>0</v>
      </c>
      <c r="G28" s="42">
        <v>5000000</v>
      </c>
    </row>
    <row r="29" spans="3:7" ht="30" customHeight="1" thickBot="1">
      <c r="C29" s="57" t="s">
        <v>45</v>
      </c>
      <c r="D29" s="56" t="s">
        <v>48</v>
      </c>
      <c r="E29" s="42">
        <v>440000000</v>
      </c>
      <c r="F29" s="42">
        <v>437984000</v>
      </c>
      <c r="G29" s="42">
        <v>40000000</v>
      </c>
    </row>
    <row r="30" spans="3:7" ht="30" customHeight="1" thickBot="1">
      <c r="C30" s="57" t="s">
        <v>47</v>
      </c>
      <c r="D30" s="56" t="s">
        <v>145</v>
      </c>
      <c r="E30" s="42">
        <v>38850000</v>
      </c>
      <c r="F30" s="42">
        <v>38350000</v>
      </c>
      <c r="G30" s="44">
        <v>0</v>
      </c>
    </row>
    <row r="31" spans="3:7" ht="30" customHeight="1" thickBot="1">
      <c r="C31" s="57" t="s">
        <v>49</v>
      </c>
      <c r="D31" s="56" t="s">
        <v>146</v>
      </c>
      <c r="E31" s="42">
        <v>2000000</v>
      </c>
      <c r="F31" s="42">
        <v>2000000</v>
      </c>
      <c r="G31" s="44">
        <v>0</v>
      </c>
    </row>
    <row r="32" spans="3:7" ht="30" customHeight="1" thickBot="1">
      <c r="C32" s="57" t="s">
        <v>50</v>
      </c>
      <c r="D32" s="56" t="s">
        <v>147</v>
      </c>
      <c r="E32" s="42">
        <v>1200000</v>
      </c>
      <c r="F32" s="42">
        <v>1200000</v>
      </c>
      <c r="G32" s="44">
        <v>0</v>
      </c>
    </row>
    <row r="33" spans="3:7" ht="30" customHeight="1" thickBot="1">
      <c r="C33" s="57" t="s">
        <v>52</v>
      </c>
      <c r="D33" s="56" t="s">
        <v>148</v>
      </c>
      <c r="E33" s="42">
        <v>4000000</v>
      </c>
      <c r="F33" s="42">
        <v>4000000</v>
      </c>
      <c r="G33" s="44">
        <v>0</v>
      </c>
    </row>
    <row r="34" spans="3:7" ht="30" customHeight="1" thickBot="1">
      <c r="C34" s="57" t="s">
        <v>54</v>
      </c>
      <c r="D34" s="56" t="s">
        <v>149</v>
      </c>
      <c r="E34" s="42">
        <v>3400000</v>
      </c>
      <c r="F34" s="42">
        <v>3400000</v>
      </c>
      <c r="G34" s="44">
        <v>0</v>
      </c>
    </row>
    <row r="35" spans="3:7" ht="30" customHeight="1" thickBot="1">
      <c r="C35" s="57" t="s">
        <v>56</v>
      </c>
      <c r="D35" s="56" t="s">
        <v>51</v>
      </c>
      <c r="E35" s="42">
        <v>30945600</v>
      </c>
      <c r="F35" s="42">
        <v>22831200</v>
      </c>
      <c r="G35" s="42">
        <v>5745600</v>
      </c>
    </row>
    <row r="36" spans="3:7" ht="30" customHeight="1" thickBot="1">
      <c r="C36" s="57" t="s">
        <v>58</v>
      </c>
      <c r="D36" s="56" t="s">
        <v>53</v>
      </c>
      <c r="E36" s="42">
        <v>272800000</v>
      </c>
      <c r="F36" s="42">
        <v>250311700</v>
      </c>
      <c r="G36" s="42">
        <v>338131890</v>
      </c>
    </row>
    <row r="37" spans="3:7" ht="30" customHeight="1" thickBot="1">
      <c r="C37" s="57" t="s">
        <v>60</v>
      </c>
      <c r="D37" s="56" t="s">
        <v>55</v>
      </c>
      <c r="E37" s="42">
        <v>29237000</v>
      </c>
      <c r="F37" s="42">
        <v>26457000</v>
      </c>
      <c r="G37" s="42">
        <v>25191380</v>
      </c>
    </row>
    <row r="38" spans="3:7" ht="30" customHeight="1" thickBot="1">
      <c r="C38" s="57" t="s">
        <v>62</v>
      </c>
      <c r="D38" s="56" t="s">
        <v>12</v>
      </c>
      <c r="E38" s="42">
        <v>1200000</v>
      </c>
      <c r="F38" s="42">
        <v>1200000</v>
      </c>
      <c r="G38" s="44">
        <v>0</v>
      </c>
    </row>
    <row r="39" spans="3:7" ht="30" customHeight="1" thickBot="1">
      <c r="C39" s="57" t="s">
        <v>63</v>
      </c>
      <c r="D39" s="56" t="s">
        <v>57</v>
      </c>
      <c r="E39" s="42">
        <v>28800000</v>
      </c>
      <c r="F39" s="42">
        <v>17921800</v>
      </c>
      <c r="G39" s="42">
        <v>12138000</v>
      </c>
    </row>
    <row r="40" spans="3:7" ht="30" customHeight="1" thickBot="1">
      <c r="C40" s="57" t="s">
        <v>64</v>
      </c>
      <c r="D40" s="56" t="s">
        <v>59</v>
      </c>
      <c r="E40" s="42">
        <v>44863000</v>
      </c>
      <c r="F40" s="42">
        <v>43014000</v>
      </c>
      <c r="G40" s="42">
        <v>50798200</v>
      </c>
    </row>
    <row r="41" spans="3:7" ht="30" customHeight="1" thickBot="1">
      <c r="C41" s="57" t="s">
        <v>66</v>
      </c>
      <c r="D41" s="56" t="s">
        <v>61</v>
      </c>
      <c r="E41" s="42">
        <v>91203750</v>
      </c>
      <c r="F41" s="42">
        <v>85743450</v>
      </c>
      <c r="G41" s="42">
        <v>74073400</v>
      </c>
    </row>
    <row r="42" spans="3:7" ht="30" customHeight="1" thickBot="1">
      <c r="C42" s="57" t="s">
        <v>68</v>
      </c>
      <c r="D42" s="56" t="s">
        <v>99</v>
      </c>
      <c r="E42" s="42">
        <v>65000000</v>
      </c>
      <c r="F42" s="42">
        <v>39000000</v>
      </c>
      <c r="G42" s="42">
        <v>15300000</v>
      </c>
    </row>
    <row r="43" spans="3:7" ht="30" customHeight="1" thickBot="1">
      <c r="C43" s="59" t="s">
        <v>70</v>
      </c>
      <c r="D43" s="56" t="s">
        <v>65</v>
      </c>
      <c r="E43" s="42">
        <v>14850000</v>
      </c>
      <c r="F43" s="42">
        <v>14850000</v>
      </c>
      <c r="G43" s="42">
        <v>57500000</v>
      </c>
    </row>
    <row r="44" spans="3:7" ht="30" customHeight="1" thickBot="1">
      <c r="C44" s="59" t="s">
        <v>72</v>
      </c>
      <c r="D44" s="56" t="s">
        <v>67</v>
      </c>
      <c r="E44" s="42">
        <v>21000000</v>
      </c>
      <c r="F44" s="42">
        <v>21000000</v>
      </c>
      <c r="G44" s="42">
        <v>6600000</v>
      </c>
    </row>
    <row r="45" spans="3:7" ht="30" customHeight="1" thickBot="1">
      <c r="C45" s="57" t="s">
        <v>74</v>
      </c>
      <c r="D45" s="56" t="s">
        <v>69</v>
      </c>
      <c r="E45" s="42">
        <v>114800000</v>
      </c>
      <c r="F45" s="42">
        <v>114800000</v>
      </c>
      <c r="G45" s="42">
        <v>9650000</v>
      </c>
    </row>
    <row r="46" spans="3:7" ht="30" customHeight="1" thickBot="1">
      <c r="C46" s="57" t="s">
        <v>76</v>
      </c>
      <c r="D46" s="56" t="s">
        <v>71</v>
      </c>
      <c r="E46" s="42">
        <v>22500000</v>
      </c>
      <c r="F46" s="42">
        <v>22500000</v>
      </c>
      <c r="G46" s="42">
        <v>19000000</v>
      </c>
    </row>
    <row r="47" spans="3:7" ht="30" customHeight="1" thickBot="1">
      <c r="C47" s="57" t="s">
        <v>78</v>
      </c>
      <c r="D47" s="56" t="s">
        <v>73</v>
      </c>
      <c r="E47" s="42">
        <v>82000000</v>
      </c>
      <c r="F47" s="42">
        <v>82000000</v>
      </c>
      <c r="G47" s="42">
        <v>75500000</v>
      </c>
    </row>
    <row r="48" spans="3:7" ht="30" customHeight="1" thickBot="1">
      <c r="C48" s="57" t="s">
        <v>80</v>
      </c>
      <c r="D48" s="56" t="s">
        <v>75</v>
      </c>
      <c r="E48" s="42">
        <v>127265000</v>
      </c>
      <c r="F48" s="42">
        <v>105075500</v>
      </c>
      <c r="G48" s="42">
        <v>69635200</v>
      </c>
    </row>
    <row r="49" spans="3:7" ht="30" customHeight="1" thickBot="1">
      <c r="C49" s="57" t="s">
        <v>81</v>
      </c>
      <c r="D49" s="56" t="s">
        <v>77</v>
      </c>
      <c r="E49" s="42">
        <v>15000000</v>
      </c>
      <c r="F49" s="42">
        <v>14567000</v>
      </c>
      <c r="G49" s="42">
        <v>27199600</v>
      </c>
    </row>
    <row r="50" spans="3:7" ht="30" customHeight="1" thickBot="1">
      <c r="C50" s="57" t="s">
        <v>82</v>
      </c>
      <c r="D50" s="56" t="s">
        <v>150</v>
      </c>
      <c r="E50" s="42">
        <v>1985035000</v>
      </c>
      <c r="F50" s="42">
        <v>1892786700</v>
      </c>
      <c r="G50" s="44">
        <v>0</v>
      </c>
    </row>
    <row r="51" spans="3:7" ht="30" customHeight="1" thickBot="1">
      <c r="C51" s="57" t="s">
        <v>84</v>
      </c>
      <c r="D51" s="56" t="s">
        <v>151</v>
      </c>
      <c r="E51" s="42">
        <v>874127500</v>
      </c>
      <c r="F51" s="42">
        <v>833707500</v>
      </c>
      <c r="G51" s="44">
        <v>0</v>
      </c>
    </row>
    <row r="52" spans="3:7" ht="30" customHeight="1" thickBot="1">
      <c r="C52" s="57" t="s">
        <v>86</v>
      </c>
      <c r="D52" s="56" t="s">
        <v>79</v>
      </c>
      <c r="E52" s="42">
        <v>93600000</v>
      </c>
      <c r="F52" s="42">
        <v>93436000</v>
      </c>
      <c r="G52" s="42">
        <v>89400000</v>
      </c>
    </row>
    <row r="53" spans="3:7" ht="30" customHeight="1" thickBot="1">
      <c r="C53" s="57" t="s">
        <v>88</v>
      </c>
      <c r="D53" s="56" t="s">
        <v>152</v>
      </c>
      <c r="E53" s="42">
        <v>191000000</v>
      </c>
      <c r="F53" s="42">
        <v>190700000</v>
      </c>
      <c r="G53" s="42">
        <v>109900000</v>
      </c>
    </row>
    <row r="54" spans="3:7" ht="30" customHeight="1" thickBot="1">
      <c r="C54" s="57" t="s">
        <v>90</v>
      </c>
      <c r="D54" s="60" t="s">
        <v>83</v>
      </c>
      <c r="E54" s="42">
        <v>161350000</v>
      </c>
      <c r="F54" s="42">
        <v>161350000</v>
      </c>
      <c r="G54" s="42">
        <v>130360000</v>
      </c>
    </row>
    <row r="55" spans="3:7" ht="30" customHeight="1" thickBot="1">
      <c r="C55" s="57" t="s">
        <v>93</v>
      </c>
      <c r="D55" s="56" t="s">
        <v>85</v>
      </c>
      <c r="E55" s="42">
        <v>1107300000</v>
      </c>
      <c r="F55" s="42">
        <v>1088741000</v>
      </c>
      <c r="G55" s="42">
        <v>1065796000</v>
      </c>
    </row>
    <row r="56" spans="3:7" ht="30" customHeight="1" thickBot="1">
      <c r="C56" s="57" t="s">
        <v>95</v>
      </c>
      <c r="D56" s="56" t="s">
        <v>153</v>
      </c>
      <c r="E56" s="42">
        <v>80000000</v>
      </c>
      <c r="F56" s="42">
        <v>79000000</v>
      </c>
      <c r="G56" s="44">
        <v>0</v>
      </c>
    </row>
    <row r="57" spans="3:7" ht="30" customHeight="1" thickBot="1">
      <c r="C57" s="57" t="s">
        <v>96</v>
      </c>
      <c r="D57" s="56" t="s">
        <v>87</v>
      </c>
      <c r="E57" s="42">
        <v>1132989900</v>
      </c>
      <c r="F57" s="42">
        <v>1060315900</v>
      </c>
      <c r="G57" s="42">
        <v>423153199</v>
      </c>
    </row>
    <row r="58" spans="3:7" ht="30" customHeight="1" thickBot="1">
      <c r="C58" s="57" t="s">
        <v>98</v>
      </c>
      <c r="D58" s="56" t="s">
        <v>89</v>
      </c>
      <c r="E58" s="42">
        <v>1313801800</v>
      </c>
      <c r="F58" s="42">
        <v>1245453449</v>
      </c>
      <c r="G58" s="42">
        <v>691069562</v>
      </c>
    </row>
    <row r="59" spans="3:7" ht="30" customHeight="1" thickBot="1">
      <c r="C59" s="57" t="s">
        <v>154</v>
      </c>
      <c r="D59" s="56" t="s">
        <v>91</v>
      </c>
      <c r="E59" s="42">
        <v>82500000</v>
      </c>
      <c r="F59" s="42">
        <v>82350000</v>
      </c>
      <c r="G59" s="42">
        <v>22050000</v>
      </c>
    </row>
    <row r="60" spans="3:7" ht="30" customHeight="1" thickBot="1">
      <c r="C60" s="57" t="s">
        <v>155</v>
      </c>
      <c r="D60" s="56" t="s">
        <v>92</v>
      </c>
      <c r="E60" s="42">
        <v>76497000</v>
      </c>
      <c r="F60" s="42">
        <v>16695000</v>
      </c>
      <c r="G60" s="44">
        <v>0</v>
      </c>
    </row>
    <row r="61" spans="3:7" ht="30" customHeight="1" thickBot="1">
      <c r="C61" s="57" t="s">
        <v>156</v>
      </c>
      <c r="D61" s="56" t="s">
        <v>94</v>
      </c>
      <c r="E61" s="42">
        <v>327000000</v>
      </c>
      <c r="F61" s="42">
        <v>319390200</v>
      </c>
      <c r="G61" s="42">
        <v>324852000</v>
      </c>
    </row>
    <row r="62" spans="3:7" ht="30" customHeight="1" thickBot="1">
      <c r="C62" s="57" t="s">
        <v>157</v>
      </c>
      <c r="D62" s="56" t="s">
        <v>158</v>
      </c>
      <c r="E62" s="44">
        <v>0</v>
      </c>
      <c r="F62" s="44">
        <v>0</v>
      </c>
      <c r="G62" s="44">
        <v>0</v>
      </c>
    </row>
    <row r="63" spans="3:7" ht="30" customHeight="1" thickBot="1">
      <c r="C63" s="61" t="s">
        <v>159</v>
      </c>
      <c r="D63" s="62" t="s">
        <v>160</v>
      </c>
      <c r="E63" s="40">
        <v>24000000</v>
      </c>
      <c r="F63" s="40">
        <v>24000000</v>
      </c>
      <c r="G63" s="63">
        <v>0</v>
      </c>
    </row>
    <row r="64" spans="3:7" ht="30" customHeight="1" thickBot="1">
      <c r="C64" s="57" t="s">
        <v>161</v>
      </c>
      <c r="D64" s="56" t="s">
        <v>162</v>
      </c>
      <c r="E64" s="42">
        <v>1339220000</v>
      </c>
      <c r="F64" s="42">
        <v>1305135000</v>
      </c>
      <c r="G64" s="42">
        <v>814680000</v>
      </c>
    </row>
    <row r="65" spans="3:7" ht="30" customHeight="1" thickBot="1">
      <c r="C65" s="57" t="s">
        <v>163</v>
      </c>
      <c r="D65" s="56" t="s">
        <v>164</v>
      </c>
      <c r="E65" s="44">
        <v>0</v>
      </c>
      <c r="F65" s="44">
        <v>0</v>
      </c>
      <c r="G65" s="42">
        <v>12400000</v>
      </c>
    </row>
    <row r="66" spans="3:7" ht="30" customHeight="1" thickBot="1">
      <c r="C66" s="57" t="s">
        <v>165</v>
      </c>
      <c r="D66" s="56" t="s">
        <v>97</v>
      </c>
      <c r="E66" s="42">
        <v>241250000</v>
      </c>
      <c r="F66" s="42">
        <v>241500000</v>
      </c>
      <c r="G66" s="42">
        <v>371050000</v>
      </c>
    </row>
    <row r="67" spans="3:7" ht="30" customHeight="1" thickBot="1">
      <c r="C67" s="57" t="s">
        <v>166</v>
      </c>
      <c r="D67" s="56" t="s">
        <v>167</v>
      </c>
      <c r="E67" s="42">
        <v>2455300000</v>
      </c>
      <c r="F67" s="42">
        <v>2265179400</v>
      </c>
      <c r="G67" s="42">
        <v>2204240800</v>
      </c>
    </row>
    <row r="68" spans="3:7" ht="30" customHeight="1" thickBot="1">
      <c r="C68" s="57" t="s">
        <v>168</v>
      </c>
      <c r="D68" s="56" t="s">
        <v>169</v>
      </c>
      <c r="E68" s="42">
        <v>1735150000</v>
      </c>
      <c r="F68" s="42">
        <v>1597840000</v>
      </c>
      <c r="G68" s="42">
        <v>3858824000</v>
      </c>
    </row>
    <row r="69" spans="3:7" ht="30" customHeight="1">
      <c r="E69" s="1">
        <f>SUM(E7:E68)</f>
        <v>18602359850</v>
      </c>
      <c r="F69" s="1">
        <f>SUM(F7:F68)</f>
        <v>17516773655</v>
      </c>
      <c r="G69" s="1">
        <f>SUM(G7:G68)</f>
        <v>13859979999</v>
      </c>
    </row>
  </sheetData>
  <mergeCells count="3">
    <mergeCell ref="E4:F4"/>
    <mergeCell ref="C4:C6"/>
    <mergeCell ref="D4:D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4:L23"/>
  <sheetViews>
    <sheetView topLeftCell="E6" workbookViewId="0">
      <selection activeCell="L17" sqref="L17"/>
    </sheetView>
  </sheetViews>
  <sheetFormatPr defaultRowHeight="15"/>
  <cols>
    <col min="3" max="3" width="6.5703125" customWidth="1"/>
    <col min="4" max="4" width="42.7109375" customWidth="1"/>
    <col min="5" max="5" width="30.5703125" customWidth="1"/>
    <col min="6" max="6" width="33.7109375" customWidth="1"/>
    <col min="9" max="9" width="17.5703125" customWidth="1"/>
    <col min="10" max="10" width="16.28515625" customWidth="1"/>
    <col min="12" max="12" width="11.140625" bestFit="1" customWidth="1"/>
  </cols>
  <sheetData>
    <row r="4" spans="3:12" ht="15.75" thickBot="1"/>
    <row r="5" spans="3:12" ht="15.75">
      <c r="C5" s="72" t="s">
        <v>5</v>
      </c>
      <c r="D5" s="72" t="s">
        <v>6</v>
      </c>
      <c r="E5" s="10" t="s">
        <v>2</v>
      </c>
      <c r="F5" s="10" t="s">
        <v>4</v>
      </c>
    </row>
    <row r="6" spans="3:12" ht="16.5" thickBot="1">
      <c r="C6" s="73"/>
      <c r="D6" s="73"/>
      <c r="E6" s="11" t="s">
        <v>3</v>
      </c>
      <c r="F6" s="11" t="s">
        <v>3</v>
      </c>
    </row>
    <row r="7" spans="3:12" ht="39.950000000000003" customHeight="1" thickBot="1">
      <c r="C7" s="14" t="s">
        <v>7</v>
      </c>
      <c r="D7" s="15" t="s">
        <v>100</v>
      </c>
      <c r="E7" s="33">
        <v>41500000</v>
      </c>
      <c r="F7" s="12">
        <v>68800000</v>
      </c>
      <c r="J7" s="35">
        <v>41500000</v>
      </c>
    </row>
    <row r="8" spans="3:12" ht="39.950000000000003" customHeight="1" thickBot="1">
      <c r="C8" s="14" t="s">
        <v>9</v>
      </c>
      <c r="D8" s="15" t="s">
        <v>101</v>
      </c>
      <c r="E8" s="34">
        <v>15700000</v>
      </c>
      <c r="F8" s="12">
        <v>25000000</v>
      </c>
      <c r="J8" s="36">
        <v>15700000</v>
      </c>
    </row>
    <row r="9" spans="3:12" ht="39.950000000000003" customHeight="1" thickBot="1">
      <c r="C9" s="14" t="s">
        <v>11</v>
      </c>
      <c r="D9" s="15" t="s">
        <v>102</v>
      </c>
      <c r="E9" s="34">
        <v>19800000</v>
      </c>
      <c r="F9" s="12">
        <v>209632000</v>
      </c>
      <c r="J9" s="36">
        <v>18600000</v>
      </c>
    </row>
    <row r="10" spans="3:12" ht="39.950000000000003" customHeight="1" thickBot="1">
      <c r="C10" s="14" t="s">
        <v>13</v>
      </c>
      <c r="D10" s="15" t="s">
        <v>103</v>
      </c>
      <c r="E10" s="34">
        <v>49700000</v>
      </c>
      <c r="F10" s="12">
        <v>21000000</v>
      </c>
      <c r="J10" s="36">
        <v>49650000</v>
      </c>
    </row>
    <row r="11" spans="3:12" ht="39.950000000000003" customHeight="1" thickBot="1">
      <c r="C11" s="14" t="s">
        <v>15</v>
      </c>
      <c r="D11" s="15" t="s">
        <v>104</v>
      </c>
      <c r="E11" s="34">
        <v>59350000</v>
      </c>
      <c r="F11" s="12">
        <v>69491900</v>
      </c>
      <c r="J11" s="36">
        <v>59250000</v>
      </c>
    </row>
    <row r="12" spans="3:12" ht="39.950000000000003" customHeight="1" thickBot="1">
      <c r="C12" s="14" t="s">
        <v>17</v>
      </c>
      <c r="D12" s="15" t="s">
        <v>105</v>
      </c>
      <c r="E12" s="34">
        <v>6200000</v>
      </c>
      <c r="F12" s="12">
        <v>110500000</v>
      </c>
      <c r="J12" s="36">
        <v>6200000</v>
      </c>
    </row>
    <row r="13" spans="3:12" ht="39.950000000000003" customHeight="1" thickBot="1">
      <c r="C13" s="14" t="s">
        <v>19</v>
      </c>
      <c r="D13" s="15" t="s">
        <v>105</v>
      </c>
      <c r="E13" s="34">
        <v>100298500</v>
      </c>
      <c r="F13" s="12">
        <v>11000000</v>
      </c>
      <c r="J13" s="36">
        <v>99755000</v>
      </c>
    </row>
    <row r="14" spans="3:12" ht="39.950000000000003" customHeight="1" thickBot="1">
      <c r="C14" s="14" t="s">
        <v>21</v>
      </c>
      <c r="D14" s="15" t="s">
        <v>106</v>
      </c>
      <c r="E14" s="34">
        <v>72000000</v>
      </c>
      <c r="F14" s="12">
        <v>40000000</v>
      </c>
      <c r="J14" s="36">
        <v>72000000</v>
      </c>
    </row>
    <row r="15" spans="3:12" ht="39.950000000000003" customHeight="1" thickBot="1">
      <c r="C15" s="14" t="s">
        <v>23</v>
      </c>
      <c r="D15" s="16" t="s">
        <v>107</v>
      </c>
      <c r="E15" s="34">
        <v>35500000</v>
      </c>
      <c r="F15" s="12">
        <v>49600000</v>
      </c>
      <c r="J15" s="36">
        <v>35500000</v>
      </c>
    </row>
    <row r="16" spans="3:12" ht="39.950000000000003" customHeight="1" thickBot="1">
      <c r="C16" s="14" t="s">
        <v>108</v>
      </c>
      <c r="D16" s="15" t="s">
        <v>109</v>
      </c>
      <c r="E16" s="34">
        <v>10000000</v>
      </c>
      <c r="F16" s="12">
        <v>1432318000</v>
      </c>
      <c r="I16" s="1">
        <f>E16+E15+E14+E13+E12+E11+E10+E9+E8+E7</f>
        <v>410048500</v>
      </c>
      <c r="J16" s="36">
        <v>10000000</v>
      </c>
      <c r="L16" s="1">
        <f>J16+J15+J14+J13+J12+J11+J10+J9+J8+J7</f>
        <v>408155000</v>
      </c>
    </row>
    <row r="17" spans="3:10" ht="39.950000000000003" customHeight="1" thickBot="1">
      <c r="C17" s="14" t="s">
        <v>26</v>
      </c>
      <c r="D17" s="15" t="s">
        <v>110</v>
      </c>
      <c r="E17" s="34">
        <v>1608738999</v>
      </c>
      <c r="F17" s="12">
        <v>413504563</v>
      </c>
      <c r="J17" s="38">
        <v>1602642000</v>
      </c>
    </row>
    <row r="18" spans="3:10" ht="39.950000000000003" customHeight="1" thickBot="1">
      <c r="C18" s="14"/>
      <c r="D18" s="18"/>
      <c r="E18" s="34">
        <v>740932750</v>
      </c>
      <c r="F18" s="13">
        <f>SUM(F7:F17)</f>
        <v>2450846463</v>
      </c>
      <c r="J18" s="38">
        <v>729137250</v>
      </c>
    </row>
    <row r="19" spans="3:10">
      <c r="E19" s="1">
        <f>SUM(E8:E18)</f>
        <v>2718220249</v>
      </c>
      <c r="J19" s="1">
        <f>SUM(J7:J18)</f>
        <v>2739934250</v>
      </c>
    </row>
    <row r="23" spans="3:10">
      <c r="I23" s="21">
        <f>I16+E17+E18</f>
        <v>2759720249</v>
      </c>
    </row>
  </sheetData>
  <mergeCells count="2">
    <mergeCell ref="C5:C6"/>
    <mergeCell ref="D5:D6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C6:E107"/>
  <sheetViews>
    <sheetView topLeftCell="A15" workbookViewId="0">
      <selection activeCell="E36" sqref="E36"/>
    </sheetView>
  </sheetViews>
  <sheetFormatPr defaultRowHeight="15"/>
  <cols>
    <col min="1" max="2" width="9.140625" style="21"/>
    <col min="3" max="3" width="26.5703125" style="21" customWidth="1"/>
    <col min="4" max="4" width="24" style="21" customWidth="1"/>
    <col min="5" max="5" width="26.5703125" style="21" customWidth="1"/>
    <col min="6" max="16384" width="9.140625" style="21"/>
  </cols>
  <sheetData>
    <row r="6" spans="3:5" s="19" customFormat="1" ht="50.1" customHeight="1">
      <c r="C6" s="19" t="s">
        <v>111</v>
      </c>
    </row>
    <row r="7" spans="3:5" s="19" customFormat="1" ht="50.1" customHeight="1"/>
    <row r="8" spans="3:5" s="19" customFormat="1" ht="50.1" customHeight="1">
      <c r="C8" s="19" t="s">
        <v>112</v>
      </c>
      <c r="D8" s="19">
        <v>1232953900</v>
      </c>
      <c r="E8" s="19">
        <v>1141250200</v>
      </c>
    </row>
    <row r="9" spans="3:5" s="19" customFormat="1" ht="50.1" customHeight="1">
      <c r="C9" s="19" t="s">
        <v>113</v>
      </c>
      <c r="D9" s="19">
        <v>14767753200</v>
      </c>
      <c r="E9" s="19">
        <v>13310166541</v>
      </c>
    </row>
    <row r="10" spans="3:5" s="19" customFormat="1" ht="50.1" customHeight="1">
      <c r="C10" s="19" t="s">
        <v>114</v>
      </c>
      <c r="D10" s="19">
        <v>2541110900</v>
      </c>
      <c r="E10" s="19">
        <v>2450846463</v>
      </c>
    </row>
    <row r="11" spans="3:5" s="19" customFormat="1" ht="50.1" customHeight="1">
      <c r="D11" s="20">
        <f>SUM(D8:D10)</f>
        <v>18541818000</v>
      </c>
      <c r="E11" s="20">
        <f>SUM(E8:E10)</f>
        <v>16902263204</v>
      </c>
    </row>
    <row r="12" spans="3:5" s="19" customFormat="1" ht="50.1" customHeight="1"/>
    <row r="13" spans="3:5" s="19" customFormat="1" ht="50.1" customHeight="1"/>
    <row r="14" spans="3:5" s="19" customFormat="1" ht="50.1" customHeight="1"/>
    <row r="15" spans="3:5" s="19" customFormat="1" ht="50.1" customHeight="1">
      <c r="C15" s="19" t="s">
        <v>115</v>
      </c>
      <c r="D15" s="19" t="s">
        <v>116</v>
      </c>
      <c r="E15" s="19" t="s">
        <v>117</v>
      </c>
    </row>
    <row r="16" spans="3:5" s="19" customFormat="1" ht="50.1" customHeight="1">
      <c r="D16" s="19">
        <v>27113808361</v>
      </c>
      <c r="E16" s="19">
        <v>25128550058</v>
      </c>
    </row>
    <row r="17" spans="3:5" s="19" customFormat="1" ht="50.1" customHeight="1">
      <c r="C17" s="19" t="s">
        <v>118</v>
      </c>
      <c r="D17" s="19">
        <f>D16-E16</f>
        <v>1985258303</v>
      </c>
    </row>
    <row r="18" spans="3:5" s="19" customFormat="1" ht="50.1" customHeight="1"/>
    <row r="19" spans="3:5" s="19" customFormat="1" ht="50.1" customHeight="1">
      <c r="C19" s="19" t="s">
        <v>119</v>
      </c>
      <c r="D19" s="19" t="s">
        <v>0</v>
      </c>
      <c r="E19" s="19" t="s">
        <v>4</v>
      </c>
    </row>
    <row r="20" spans="3:5" s="19" customFormat="1" ht="50.1" customHeight="1">
      <c r="C20" s="19" t="s">
        <v>120</v>
      </c>
      <c r="D20" s="19">
        <v>8571990361</v>
      </c>
      <c r="E20" s="19">
        <v>8226286854</v>
      </c>
    </row>
    <row r="21" spans="3:5" s="19" customFormat="1" ht="50.1" customHeight="1">
      <c r="C21" s="19" t="s">
        <v>121</v>
      </c>
      <c r="D21" s="19">
        <v>1232953900</v>
      </c>
      <c r="E21" s="19">
        <v>1141250200</v>
      </c>
    </row>
    <row r="22" spans="3:5" ht="50.1" customHeight="1">
      <c r="C22" s="22" t="s">
        <v>122</v>
      </c>
      <c r="D22" s="22">
        <f>D20+D21</f>
        <v>9804944261</v>
      </c>
      <c r="E22" s="22">
        <f>E20+E21</f>
        <v>9367537054</v>
      </c>
    </row>
    <row r="23" spans="3:5" ht="50.1" customHeight="1">
      <c r="C23" s="21" t="s">
        <v>123</v>
      </c>
      <c r="D23" s="21">
        <f>D22-E22</f>
        <v>437407207</v>
      </c>
    </row>
    <row r="24" spans="3:5" ht="50.1" customHeight="1"/>
    <row r="25" spans="3:5" ht="50.1" customHeight="1">
      <c r="C25" s="21" t="s">
        <v>124</v>
      </c>
      <c r="D25" s="21" t="s">
        <v>0</v>
      </c>
      <c r="E25" s="21" t="s">
        <v>4</v>
      </c>
    </row>
    <row r="26" spans="3:5" ht="50.1" customHeight="1">
      <c r="D26" s="21">
        <v>14767753200</v>
      </c>
      <c r="E26" s="21">
        <v>13310166541</v>
      </c>
    </row>
    <row r="27" spans="3:5" ht="50.1" customHeight="1">
      <c r="C27" s="21" t="s">
        <v>125</v>
      </c>
      <c r="D27" s="21">
        <f>D26-E26</f>
        <v>1457586659</v>
      </c>
    </row>
    <row r="28" spans="3:5" ht="50.1" customHeight="1"/>
    <row r="29" spans="3:5" ht="50.1" customHeight="1">
      <c r="D29" s="21">
        <v>9804944261</v>
      </c>
    </row>
    <row r="30" spans="3:5" ht="50.1" customHeight="1">
      <c r="D30" s="21">
        <v>14767753200</v>
      </c>
    </row>
    <row r="31" spans="3:5" ht="50.1" customHeight="1">
      <c r="D31" s="21">
        <f>D26+D22</f>
        <v>24572697461</v>
      </c>
      <c r="E31" s="21">
        <f>E26+E22</f>
        <v>22677703595</v>
      </c>
    </row>
    <row r="32" spans="3:5" ht="50.1" customHeight="1"/>
    <row r="33" spans="3:4" ht="50.1" customHeight="1">
      <c r="C33" s="21">
        <v>9804944261</v>
      </c>
    </row>
    <row r="34" spans="3:4" ht="50.1" customHeight="1">
      <c r="C34" s="21">
        <v>14767753200</v>
      </c>
    </row>
    <row r="35" spans="3:4" ht="50.1" customHeight="1">
      <c r="C35" s="21">
        <f>C33+C34</f>
        <v>24572697461</v>
      </c>
      <c r="D35" s="21">
        <f>25128550058-C35</f>
        <v>555852597</v>
      </c>
    </row>
    <row r="36" spans="3:4" ht="50.1" customHeight="1"/>
    <row r="37" spans="3:4" ht="50.1" customHeight="1"/>
    <row r="38" spans="3:4" ht="50.1" customHeight="1"/>
    <row r="39" spans="3:4" ht="50.1" customHeight="1"/>
    <row r="40" spans="3:4" ht="50.1" customHeight="1"/>
    <row r="41" spans="3:4" ht="50.1" customHeight="1"/>
    <row r="42" spans="3:4" ht="50.1" customHeight="1"/>
    <row r="43" spans="3:4" ht="50.1" customHeight="1"/>
    <row r="44" spans="3:4" ht="50.1" customHeight="1"/>
    <row r="45" spans="3:4" ht="50.1" customHeight="1"/>
    <row r="46" spans="3:4" ht="50.1" customHeight="1"/>
    <row r="47" spans="3:4" ht="50.1" customHeight="1"/>
    <row r="48" spans="3:4" ht="50.1" customHeight="1"/>
    <row r="49" ht="50.1" customHeight="1"/>
    <row r="50" ht="50.1" customHeight="1"/>
    <row r="51" ht="50.1" customHeight="1"/>
    <row r="52" ht="50.1" customHeight="1"/>
    <row r="53" ht="50.1" customHeight="1"/>
    <row r="54" ht="50.1" customHeight="1"/>
    <row r="55" ht="50.1" customHeight="1"/>
    <row r="56" ht="50.1" customHeight="1"/>
    <row r="57" ht="50.1" customHeight="1"/>
    <row r="58" ht="50.1" customHeight="1"/>
    <row r="59" ht="50.1" customHeight="1"/>
    <row r="60" ht="50.1" customHeight="1"/>
    <row r="61" ht="50.1" customHeight="1"/>
    <row r="62" ht="50.1" customHeight="1"/>
    <row r="63" ht="50.1" customHeight="1"/>
    <row r="64" ht="50.1" customHeight="1"/>
    <row r="65" ht="50.1" customHeight="1"/>
    <row r="66" ht="50.1" customHeight="1"/>
    <row r="67" ht="50.1" customHeight="1"/>
    <row r="68" ht="50.1" customHeight="1"/>
    <row r="69" ht="50.1" customHeight="1"/>
    <row r="70" ht="50.1" customHeight="1"/>
    <row r="71" ht="50.1" customHeight="1"/>
    <row r="72" ht="50.1" customHeight="1"/>
    <row r="73" ht="50.1" customHeight="1"/>
    <row r="74" ht="50.1" customHeight="1"/>
    <row r="75" ht="50.1" customHeight="1"/>
    <row r="76" ht="50.1" customHeight="1"/>
    <row r="77" ht="50.1" customHeight="1"/>
    <row r="78" ht="50.1" customHeight="1"/>
    <row r="79" ht="50.1" customHeight="1"/>
    <row r="80" ht="50.1" customHeight="1"/>
    <row r="81" ht="50.1" customHeight="1"/>
    <row r="82" ht="50.1" customHeight="1"/>
    <row r="83" ht="50.1" customHeight="1"/>
    <row r="84" ht="50.1" customHeight="1"/>
    <row r="85" ht="50.1" customHeight="1"/>
    <row r="86" ht="50.1" customHeight="1"/>
    <row r="87" ht="50.1" customHeight="1"/>
    <row r="88" ht="50.1" customHeight="1"/>
    <row r="89" ht="50.1" customHeight="1"/>
    <row r="90" ht="50.1" customHeight="1"/>
    <row r="91" ht="50.1" customHeight="1"/>
    <row r="92" ht="50.1" customHeight="1"/>
    <row r="93" ht="50.1" customHeight="1"/>
    <row r="94" ht="50.1" customHeight="1"/>
    <row r="95" ht="50.1" customHeight="1"/>
    <row r="96" ht="50.1" customHeight="1"/>
    <row r="97" ht="50.1" customHeight="1"/>
    <row r="98" ht="50.1" customHeight="1"/>
    <row r="99" ht="50.1" customHeight="1"/>
    <row r="100" ht="50.1" customHeight="1"/>
    <row r="101" ht="50.1" customHeight="1"/>
    <row r="102" ht="50.1" customHeight="1"/>
    <row r="103" ht="50.1" customHeight="1"/>
    <row r="104" ht="50.1" customHeight="1"/>
    <row r="105" ht="50.1" customHeight="1"/>
    <row r="106" ht="50.1" customHeight="1"/>
    <row r="107" ht="50.1" customHeight="1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C4:F30"/>
  <sheetViews>
    <sheetView topLeftCell="D7" zoomScale="76" zoomScaleNormal="76" workbookViewId="0">
      <selection activeCell="D9" sqref="D9"/>
    </sheetView>
  </sheetViews>
  <sheetFormatPr defaultRowHeight="15"/>
  <cols>
    <col min="3" max="3" width="73" customWidth="1"/>
    <col min="4" max="4" width="28.85546875" customWidth="1"/>
    <col min="5" max="5" width="25.28515625" customWidth="1"/>
    <col min="6" max="6" width="29.28515625" customWidth="1"/>
  </cols>
  <sheetData>
    <row r="4" spans="3:6" s="23" customFormat="1" ht="50.1" customHeight="1"/>
    <row r="5" spans="3:6" s="23" customFormat="1" ht="50.1" customHeight="1">
      <c r="C5" s="24"/>
      <c r="D5" s="24" t="s">
        <v>2</v>
      </c>
      <c r="E5" s="24" t="s">
        <v>1</v>
      </c>
      <c r="F5" s="24" t="s">
        <v>126</v>
      </c>
    </row>
    <row r="6" spans="3:6" s="23" customFormat="1" ht="50.1" customHeight="1">
      <c r="C6" s="24" t="s">
        <v>127</v>
      </c>
      <c r="D6" s="26">
        <v>70000000</v>
      </c>
      <c r="E6" s="26">
        <v>68800000</v>
      </c>
      <c r="F6" s="26">
        <f t="shared" ref="F6:F13" si="0">D6-E6</f>
        <v>1200000</v>
      </c>
    </row>
    <row r="7" spans="3:6" s="23" customFormat="1" ht="50.1" customHeight="1">
      <c r="C7" s="24" t="s">
        <v>128</v>
      </c>
      <c r="D7" s="26">
        <v>25000000</v>
      </c>
      <c r="E7" s="26">
        <v>25000000</v>
      </c>
      <c r="F7" s="26">
        <f t="shared" si="0"/>
        <v>0</v>
      </c>
    </row>
    <row r="8" spans="3:6" s="23" customFormat="1" ht="50.1" customHeight="1">
      <c r="C8" s="24" t="s">
        <v>129</v>
      </c>
      <c r="D8" s="26">
        <v>210832000</v>
      </c>
      <c r="E8" s="26">
        <v>209632000</v>
      </c>
      <c r="F8" s="26">
        <f t="shared" si="0"/>
        <v>1200000</v>
      </c>
    </row>
    <row r="9" spans="3:6" s="23" customFormat="1" ht="50.1" customHeight="1">
      <c r="C9" s="24" t="s">
        <v>130</v>
      </c>
      <c r="D9" s="26">
        <v>21000000</v>
      </c>
      <c r="E9" s="26">
        <v>21000000</v>
      </c>
      <c r="F9" s="26">
        <f t="shared" si="0"/>
        <v>0</v>
      </c>
    </row>
    <row r="10" spans="3:6" s="23" customFormat="1" ht="50.1" customHeight="1">
      <c r="C10" s="24" t="s">
        <v>131</v>
      </c>
      <c r="D10" s="26">
        <v>69491900</v>
      </c>
      <c r="E10" s="26">
        <v>69491900</v>
      </c>
      <c r="F10" s="26">
        <f t="shared" si="0"/>
        <v>0</v>
      </c>
    </row>
    <row r="11" spans="3:6" s="23" customFormat="1" ht="50.1" customHeight="1">
      <c r="C11" s="24" t="s">
        <v>132</v>
      </c>
      <c r="D11" s="26">
        <v>111000000</v>
      </c>
      <c r="E11" s="26">
        <v>110500000</v>
      </c>
      <c r="F11" s="26">
        <f t="shared" si="0"/>
        <v>500000</v>
      </c>
    </row>
    <row r="12" spans="3:6" s="23" customFormat="1" ht="50.1" customHeight="1">
      <c r="C12" s="24" t="s">
        <v>133</v>
      </c>
      <c r="D12" s="26">
        <v>19500000</v>
      </c>
      <c r="E12" s="26">
        <v>11000000</v>
      </c>
      <c r="F12" s="26">
        <f t="shared" si="0"/>
        <v>8500000</v>
      </c>
    </row>
    <row r="13" spans="3:6" ht="50.1" customHeight="1">
      <c r="C13" s="25" t="s">
        <v>134</v>
      </c>
      <c r="D13" s="19">
        <v>40000000</v>
      </c>
      <c r="E13" s="19">
        <v>40000000</v>
      </c>
      <c r="F13" s="19">
        <f t="shared" si="0"/>
        <v>0</v>
      </c>
    </row>
    <row r="14" spans="3:6" ht="50.1" customHeight="1">
      <c r="C14" s="25"/>
      <c r="D14" s="20">
        <f>SUM(D6:D13)</f>
        <v>566823900</v>
      </c>
      <c r="E14" s="20">
        <f>SUM(E6:E13)</f>
        <v>555423900</v>
      </c>
      <c r="F14" s="20">
        <f>SUM(F6:F13)</f>
        <v>11400000</v>
      </c>
    </row>
    <row r="15" spans="3:6" ht="50.1" customHeight="1">
      <c r="C15" s="25"/>
      <c r="D15" s="19"/>
      <c r="E15" s="19"/>
      <c r="F15" s="19"/>
    </row>
    <row r="16" spans="3:6" ht="50.1" customHeight="1">
      <c r="C16" s="25"/>
      <c r="D16" s="19"/>
      <c r="E16" s="19"/>
      <c r="F16" s="19"/>
    </row>
    <row r="17" spans="3:6" ht="50.1" customHeight="1">
      <c r="C17" s="25"/>
      <c r="D17" s="19"/>
      <c r="E17" s="19"/>
      <c r="F17" s="19"/>
    </row>
    <row r="18" spans="3:6" ht="50.1" customHeight="1">
      <c r="C18" s="25"/>
      <c r="D18" s="19"/>
      <c r="E18" s="19"/>
      <c r="F18" s="19"/>
    </row>
    <row r="19" spans="3:6" ht="50.1" customHeight="1">
      <c r="C19" s="25"/>
      <c r="D19" s="19"/>
      <c r="E19" s="19"/>
      <c r="F19" s="19"/>
    </row>
    <row r="20" spans="3:6" ht="50.1" customHeight="1">
      <c r="C20" s="25"/>
      <c r="D20" s="25"/>
      <c r="E20" s="25"/>
      <c r="F20" s="25"/>
    </row>
    <row r="21" spans="3:6" ht="50.1" customHeight="1">
      <c r="C21" s="25"/>
      <c r="D21" s="25"/>
      <c r="E21" s="25"/>
      <c r="F21" s="25"/>
    </row>
    <row r="22" spans="3:6" ht="50.1" customHeight="1">
      <c r="C22" s="25"/>
      <c r="D22" s="25"/>
      <c r="E22" s="25"/>
      <c r="F22" s="25"/>
    </row>
    <row r="23" spans="3:6" ht="50.1" customHeight="1">
      <c r="C23" s="25"/>
      <c r="D23" s="25"/>
      <c r="E23" s="25"/>
      <c r="F23" s="25"/>
    </row>
    <row r="24" spans="3:6" ht="50.1" customHeight="1">
      <c r="C24" s="25"/>
      <c r="D24" s="25"/>
      <c r="E24" s="25"/>
      <c r="F24" s="25"/>
    </row>
    <row r="25" spans="3:6" ht="50.1" customHeight="1">
      <c r="C25" s="25"/>
      <c r="D25" s="25"/>
      <c r="E25" s="25"/>
      <c r="F25" s="25"/>
    </row>
    <row r="26" spans="3:6" ht="50.1" customHeight="1">
      <c r="C26" s="25"/>
      <c r="D26" s="25"/>
      <c r="E26" s="25"/>
      <c r="F26" s="25"/>
    </row>
    <row r="27" spans="3:6" ht="50.1" customHeight="1">
      <c r="C27" s="25"/>
      <c r="D27" s="25"/>
      <c r="E27" s="25"/>
      <c r="F27" s="25"/>
    </row>
    <row r="28" spans="3:6" ht="50.1" customHeight="1"/>
    <row r="29" spans="3:6" ht="50.1" customHeight="1"/>
    <row r="30" spans="3:6" ht="50.1" customHeight="1"/>
  </sheetData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3:E14"/>
  <sheetViews>
    <sheetView topLeftCell="B1" workbookViewId="0">
      <selection activeCell="C15" sqref="C15"/>
    </sheetView>
  </sheetViews>
  <sheetFormatPr defaultRowHeight="15"/>
  <cols>
    <col min="2" max="2" width="36.28515625" customWidth="1"/>
    <col min="3" max="3" width="20.7109375" customWidth="1"/>
    <col min="4" max="4" width="22.7109375" customWidth="1"/>
    <col min="5" max="5" width="19.85546875" customWidth="1"/>
  </cols>
  <sheetData>
    <row r="3" spans="2:5">
      <c r="C3" t="s">
        <v>2</v>
      </c>
      <c r="D3" t="s">
        <v>4</v>
      </c>
      <c r="E3" t="s">
        <v>125</v>
      </c>
    </row>
    <row r="4" spans="2:5" s="17" customFormat="1" ht="50.1" customHeight="1">
      <c r="B4" s="17" t="s">
        <v>135</v>
      </c>
      <c r="C4" s="27">
        <v>50000000</v>
      </c>
      <c r="D4" s="27">
        <v>49600000</v>
      </c>
      <c r="E4" s="27">
        <f>C4-D4</f>
        <v>400000</v>
      </c>
    </row>
    <row r="5" spans="2:5" s="17" customFormat="1" ht="50.1" customHeight="1">
      <c r="B5" s="28" t="s">
        <v>136</v>
      </c>
      <c r="C5" s="27">
        <v>1481628000</v>
      </c>
      <c r="D5" s="27">
        <v>1432318000</v>
      </c>
      <c r="E5" s="27">
        <f>C5-D5</f>
        <v>49310000</v>
      </c>
    </row>
    <row r="6" spans="2:5" s="17" customFormat="1" ht="50.1" customHeight="1">
      <c r="C6" s="22">
        <f>SUM(C4:C5)</f>
        <v>1531628000</v>
      </c>
      <c r="D6" s="22">
        <f>SUM(D4:D5)</f>
        <v>1481918000</v>
      </c>
      <c r="E6" s="22">
        <f>SUM(E4:E5)</f>
        <v>49710000</v>
      </c>
    </row>
    <row r="11" spans="2:5">
      <c r="B11" t="s">
        <v>137</v>
      </c>
      <c r="C11" s="29">
        <v>442659000</v>
      </c>
      <c r="D11" s="29">
        <v>413504563</v>
      </c>
      <c r="E11" s="29">
        <f>C11-D11</f>
        <v>29154437</v>
      </c>
    </row>
    <row r="12" spans="2:5">
      <c r="C12" s="30"/>
      <c r="D12" s="30"/>
      <c r="E12" s="30"/>
    </row>
    <row r="14" spans="2:5">
      <c r="C14" s="21">
        <f>C11+C6+566823900</f>
        <v>2541110900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B3:C24"/>
  <sheetViews>
    <sheetView tabSelected="1" workbookViewId="0">
      <selection activeCell="B13" sqref="B13"/>
    </sheetView>
  </sheetViews>
  <sheetFormatPr defaultRowHeight="15"/>
  <cols>
    <col min="2" max="2" width="22" style="64" customWidth="1"/>
    <col min="3" max="3" width="28.7109375" style="64" customWidth="1"/>
  </cols>
  <sheetData>
    <row r="3" spans="2:3" ht="15.75">
      <c r="B3" s="64">
        <v>944457650</v>
      </c>
      <c r="C3" s="74">
        <v>18811759850</v>
      </c>
    </row>
    <row r="4" spans="2:3" ht="15.75">
      <c r="B4" s="74">
        <v>932050000</v>
      </c>
      <c r="C4" s="74">
        <v>17723585655</v>
      </c>
    </row>
    <row r="5" spans="2:3">
      <c r="B5" s="64">
        <f>B3-B4</f>
        <v>12407650</v>
      </c>
      <c r="C5" s="64">
        <f>C3-C4</f>
        <v>1088174195</v>
      </c>
    </row>
    <row r="9" spans="2:3">
      <c r="C9" s="64">
        <v>1075277000</v>
      </c>
    </row>
    <row r="10" spans="2:3" ht="15.75">
      <c r="B10" s="74">
        <v>12379736360</v>
      </c>
      <c r="C10" s="64">
        <v>918055000</v>
      </c>
    </row>
    <row r="11" spans="2:3" ht="15.75">
      <c r="B11" s="74">
        <v>10939885333</v>
      </c>
      <c r="C11" s="64">
        <f>C9-C10</f>
        <v>157222000</v>
      </c>
    </row>
    <row r="12" spans="2:3">
      <c r="B12" s="64">
        <f>B10-B11</f>
        <v>1439851027</v>
      </c>
    </row>
    <row r="17" spans="3:3">
      <c r="C17" s="64">
        <v>1480077200</v>
      </c>
    </row>
    <row r="18" spans="3:3">
      <c r="C18" s="64">
        <v>1382080700</v>
      </c>
    </row>
    <row r="19" spans="3:3">
      <c r="C19" s="64">
        <f>C17-C18</f>
        <v>97996500</v>
      </c>
    </row>
    <row r="22" spans="3:3" ht="15.75">
      <c r="C22" s="65">
        <v>34100034274.48</v>
      </c>
    </row>
    <row r="23" spans="3:3" ht="15.75">
      <c r="C23" s="66">
        <v>1212597525</v>
      </c>
    </row>
    <row r="24" spans="3:3">
      <c r="C24" s="64">
        <f>C22+C23</f>
        <v>35312631799.479996</v>
      </c>
    </row>
  </sheetData>
  <pageMargins left="0.7" right="0.7" top="0.75" bottom="0.75" header="0.3" footer="0.3"/>
  <pageSetup paperSize="10001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belanja tidak langsung</vt:lpstr>
      <vt:lpstr>Belanja pegawai</vt:lpstr>
      <vt:lpstr>Belanja barang &amp; jasa</vt:lpstr>
      <vt:lpstr>Belanja Modal</vt:lpstr>
      <vt:lpstr>Sheet2</vt:lpstr>
      <vt:lpstr>Pengadaan Barang</vt:lpstr>
      <vt:lpstr>Sheet3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evi</cp:lastModifiedBy>
  <dcterms:created xsi:type="dcterms:W3CDTF">2017-01-11T06:07:56Z</dcterms:created>
  <dcterms:modified xsi:type="dcterms:W3CDTF">2019-01-15T06:50:37Z</dcterms:modified>
</cp:coreProperties>
</file>